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tabRatio="601" activeTab="0"/>
  </bookViews>
  <sheets>
    <sheet name="PLAN RASHODA" sheetId="1" r:id="rId1"/>
    <sheet name="PLAN PRIHODA" sheetId="2" r:id="rId2"/>
  </sheets>
  <definedNames/>
  <calcPr fullCalcOnLoad="1"/>
</workbook>
</file>

<file path=xl/sharedStrings.xml><?xml version="1.0" encoding="utf-8"?>
<sst xmlns="http://schemas.openxmlformats.org/spreadsheetml/2006/main" count="218" uniqueCount="116">
  <si>
    <t>Telefon:</t>
  </si>
  <si>
    <t>Vlastiti prihodi</t>
  </si>
  <si>
    <t>Donacije</t>
  </si>
  <si>
    <t>Namjenski primici od zaduživanja</t>
  </si>
  <si>
    <t>Račun rashoda/izdataka</t>
  </si>
  <si>
    <t>Naziv računa</t>
  </si>
  <si>
    <t xml:space="preserve"> Procjena 2005.</t>
  </si>
  <si>
    <t xml:space="preserve"> Procjena 2006.</t>
  </si>
  <si>
    <t>Materijalni rashodi</t>
  </si>
  <si>
    <t>Financijski rashodi</t>
  </si>
  <si>
    <t>Rashodi za nabavu proizvedene dugotrajne imovine</t>
  </si>
  <si>
    <t>Brojčana oznaka i naziv glavnog programa  OSNOVNO ŠKOLSTVO</t>
  </si>
  <si>
    <t>UKUPNO AKTIVNOST</t>
  </si>
  <si>
    <t xml:space="preserve">  </t>
  </si>
  <si>
    <t>Brojčana oznaka i naziv programa                 1247  OSNOVNOŠKOLSKO OBRAZOVANJE</t>
  </si>
  <si>
    <t>PLAN:  PRIHODI
 I PRIMICI</t>
  </si>
  <si>
    <t>Prihodi od nefinancijske imovine 
i nadoknade štete s osnova osiguranja</t>
  </si>
  <si>
    <t>Izradila:</t>
  </si>
  <si>
    <t>Naknade troškova osobama izvan
radnog odnosa</t>
  </si>
  <si>
    <t>Naknade građanima i kućanstvima 
na temelju osiguranja i dr. naknade</t>
  </si>
  <si>
    <t>Naknade troškova zaposlenima</t>
  </si>
  <si>
    <t>Rashodi za materijal i energiju</t>
  </si>
  <si>
    <t>Rashodi za usluge</t>
  </si>
  <si>
    <t>Ostali financijski rahodi</t>
  </si>
  <si>
    <t>Ostali nespomenuti rashodi poslovanja</t>
  </si>
  <si>
    <t>Postrojenje i oprema</t>
  </si>
  <si>
    <t>knjige, umjetnička djela i ostale izložbene vrijednosti</t>
  </si>
  <si>
    <t>Plaće (bruto)</t>
  </si>
  <si>
    <t>Rashodi za zaposlene</t>
  </si>
  <si>
    <t>Doprinosi za plaće</t>
  </si>
  <si>
    <t>Ostali nespomenuti rashodi 
poslovanja</t>
  </si>
  <si>
    <t>Ostale naknade građanima i kućanstvima iz proračuna</t>
  </si>
  <si>
    <t>PRIHODI UKUPNO</t>
  </si>
  <si>
    <t>PRIHODI POSLOVANJA</t>
  </si>
  <si>
    <t>RASHODI UKUPNO</t>
  </si>
  <si>
    <t>RASHODI POSLOVANJA</t>
  </si>
  <si>
    <t>RASHODI ZA NEFINANCIJSKU IMOVINU</t>
  </si>
  <si>
    <t>SJEDIŠTE: SISAK</t>
  </si>
  <si>
    <t>GLAVA: 15  OSNOVNO ŠKOLSTVO</t>
  </si>
  <si>
    <t>Naknade građanima i kućanstvima na temelju osiguranja i druge naknade</t>
  </si>
  <si>
    <t>UKUPNO:</t>
  </si>
  <si>
    <t>Opći prihodi 
i primici</t>
  </si>
  <si>
    <t>Prihodi  za posebne namjene</t>
  </si>
  <si>
    <t>Pomoći državni proračun</t>
  </si>
  <si>
    <t>Pomoći županijski proračun</t>
  </si>
  <si>
    <t>RAZLIKA - MANJAK</t>
  </si>
  <si>
    <t>VIŠAK IZ PRETHODNE GODINE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</si>
  <si>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</si>
  <si>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</si>
  <si>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</si>
  <si>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</si>
  <si>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</si>
  <si>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Prihodi za posebne namjene</t>
  </si>
  <si>
    <t>Pomoći</t>
  </si>
  <si>
    <t xml:space="preserve">Donacije </t>
  </si>
  <si>
    <t>Prihodi od prodaje  nefinancijske imovine i nadoknade šteta s osnova osiguranja</t>
  </si>
  <si>
    <t>Ukupno (po izvorima)</t>
  </si>
  <si>
    <t>Ravnateljica škole:</t>
  </si>
  <si>
    <t>Ostali rashodi za zaposlene</t>
  </si>
  <si>
    <t>OSNOVNO ŠKOLSKO OBRAZOVANJE</t>
  </si>
  <si>
    <t>Naknade za prijevoz</t>
  </si>
  <si>
    <t>Rashodi za nabavu proizvedene
dugotrajne imovine</t>
  </si>
  <si>
    <t>Postrojenja i oprema</t>
  </si>
  <si>
    <t>Rashodi za dodatna ulaganja 
na nefinancijskoj imovini</t>
  </si>
  <si>
    <t>Dodatna ulaganja na
građevinskim objektima</t>
  </si>
  <si>
    <t>Pomoći temeljem prijnosa EU sredstava</t>
  </si>
  <si>
    <t>2020.</t>
  </si>
  <si>
    <t>Ukupno prihodi i primici za 2020.</t>
  </si>
  <si>
    <t>PROGRAM 1006</t>
  </si>
  <si>
    <t>PROGRAM 1007</t>
  </si>
  <si>
    <t>PODIZANJE OBRAZOVNOG STANDARDA</t>
  </si>
  <si>
    <t>AKTIVNOST: A100010 NABAVA UDŽBENIKA</t>
  </si>
  <si>
    <t>PROGRAM 1017 ŠKOLSKA KUHINJA</t>
  </si>
  <si>
    <t>AKTIVNOST A100001: MATERIJALNO POSLOVANJE - ZAKONSKI STADARD</t>
  </si>
  <si>
    <t>AKTIVNOST A100008:MATERIJALNO POSLOVANJE -IZNAD STANDARDA</t>
  </si>
  <si>
    <t>AKTIVNOST: A100009 ŽUPANIJSKA STRUČNA VIJEĆA</t>
  </si>
  <si>
    <t>TEKUĆI PROJEKT T100007   RUKOM POD RUKU</t>
  </si>
  <si>
    <t>AKTIVNOST: T100001 ZDRAVI OBJED SVIMA</t>
  </si>
  <si>
    <t>AKTIVNOST: T100002 HEALTHY MEAL STANDARD</t>
  </si>
  <si>
    <t>AKTIVNOST: T100004 ŠKOLSKA SHEMA</t>
  </si>
  <si>
    <t>Službena putovanja</t>
  </si>
  <si>
    <t>Licence</t>
  </si>
  <si>
    <t>Tekuće pomoći od izvanproračunskih fondova</t>
  </si>
  <si>
    <t>Naknade građanima i kuć. 
Temeljem osiguranja</t>
  </si>
  <si>
    <t>Udžbenici</t>
  </si>
  <si>
    <t>UKUPNO PROGRAM:</t>
  </si>
  <si>
    <t>2021.</t>
  </si>
  <si>
    <t>Ukupno prihodi i primici za 2021.</t>
  </si>
  <si>
    <t>Prijedlog
 plana za
2020</t>
  </si>
  <si>
    <t>projekcija
plana za
2021</t>
  </si>
  <si>
    <t>projekcija
plana za 2022</t>
  </si>
  <si>
    <t>Doprinosi na plaće</t>
  </si>
  <si>
    <t>2022.</t>
  </si>
  <si>
    <t>Prijedlog plana 
za 2020.</t>
  </si>
  <si>
    <t>Projekcija plana
za 2021.</t>
  </si>
  <si>
    <t>Projekcija plana 
za 2022.</t>
  </si>
  <si>
    <t>Prijedlog plana za 2020</t>
  </si>
  <si>
    <t>Procjena 2021.</t>
  </si>
  <si>
    <t xml:space="preserve"> Procjena 2022.</t>
  </si>
  <si>
    <t>AKTIVNOST: T100005 ŠKOLSKI MEDNI DAN</t>
  </si>
  <si>
    <t>Ukupno prihodi i primici za 2022.</t>
  </si>
  <si>
    <t>RAZDJEL: 80  MINISTARSTVO ZNANOSTI I OBRAZOVANJA</t>
  </si>
  <si>
    <t>AKTIVNOST A100003: PLAĆE MZO</t>
  </si>
  <si>
    <t>Naknada za invalide</t>
  </si>
  <si>
    <t>AKTIVNOST: A100004 GRAĐANSKI ODGOJ I OBRAZOVANJE</t>
  </si>
  <si>
    <t>postrojenja i oprema</t>
  </si>
  <si>
    <t>TEKUĆI PROJEKT T100009   STJECANJE PRVOG RADNOG ISKUSTVA/PRIPRAVNIŠTVO</t>
  </si>
  <si>
    <t>PRIJEDLOG FINANCIJSKOG PLANA  OSNOVNE ŠKOLE BUDAŠEVO-TOPOLOVAC-GUŠĆE ZA 2020. I PROJEKCIJA
PLANA ZA 2021. I 2022. GODINU
OPĆI DIO</t>
  </si>
  <si>
    <t>NAZIV: OSNOVNA ŠKOLA BUDAŠEVO-TOPOLOVAC-GUŠĆE</t>
  </si>
  <si>
    <t>ŠIFRA U MZOS: 03-076-008</t>
  </si>
  <si>
    <t>AKTIVNOST:A100006  IZVANNASTAVNE AKTIVNOSTI</t>
  </si>
  <si>
    <t>Plaće za zaposlene</t>
  </si>
  <si>
    <t>AKTIVNOST: A100001 ŠKOLSKA PREHRANA</t>
  </si>
  <si>
    <t>Magdalena Mesić</t>
  </si>
  <si>
    <t>044/777-106</t>
  </si>
  <si>
    <t>Mirela Maričević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</si>
</sst>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\ &quot;kn&quot;"/>
    <numFmt numFmtId="166" formatCode="_-* #,##0.0\ _k_n_-;\-* #,##0.0\ _k_n_-;_-* &quot;-&quot;??\ _k_n_-;_-@_-"/>
    <numFmt numFmtId="167" formatCode="0.0"/>
    <numFmt numFmtId="168" formatCode="0.0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4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3" fontId="7" fillId="0" borderId="1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" fontId="2" fillId="33" borderId="11" xfId="0" applyNumberFormat="1" applyFont="1" applyFill="1" applyBorder="1" applyAlignment="1">
      <alignment horizontal="right" vertical="top" wrapText="1"/>
    </xf>
    <xf numFmtId="1" fontId="2" fillId="33" borderId="12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" fontId="0" fillId="0" borderId="11" xfId="0" applyNumberFormat="1" applyFont="1" applyBorder="1" applyAlignment="1">
      <alignment horizontal="left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 horizont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left" wrapText="1"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" fontId="2" fillId="0" borderId="25" xfId="0" applyNumberFormat="1" applyFont="1" applyBorder="1" applyAlignment="1">
      <alignment wrapText="1"/>
    </xf>
    <xf numFmtId="3" fontId="0" fillId="0" borderId="26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1" fontId="2" fillId="0" borderId="11" xfId="0" applyNumberFormat="1" applyFont="1" applyFill="1" applyBorder="1" applyAlignment="1">
      <alignment horizontal="right" vertical="top" wrapText="1"/>
    </xf>
    <xf numFmtId="1" fontId="2" fillId="0" borderId="12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 quotePrefix="1">
      <alignment horizontal="left" vertical="center"/>
    </xf>
    <xf numFmtId="0" fontId="11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 quotePrefix="1">
      <alignment horizontal="left" vertical="center"/>
    </xf>
    <xf numFmtId="0" fontId="13" fillId="0" borderId="0" xfId="0" applyFont="1" applyBorder="1" applyAlignment="1" quotePrefix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 quotePrefix="1">
      <alignment horizontal="left" vertical="center" wrapText="1"/>
    </xf>
    <xf numFmtId="0" fontId="13" fillId="0" borderId="0" xfId="0" applyFont="1" applyBorder="1" applyAlignment="1" quotePrefix="1">
      <alignment horizontal="left" vertical="center" wrapText="1"/>
    </xf>
    <xf numFmtId="0" fontId="12" fillId="0" borderId="0" xfId="0" applyFont="1" applyBorder="1" applyAlignment="1" quotePrefix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 quotePrefix="1">
      <alignment horizontal="center" vertical="center"/>
      <protection/>
    </xf>
    <xf numFmtId="3" fontId="1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 quotePrefix="1">
      <alignment horizontal="center" vertical="center"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3" fontId="6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 quotePrefix="1">
      <alignment horizontal="left" wrapText="1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quotePrefix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 wrapText="1"/>
    </xf>
    <xf numFmtId="3" fontId="16" fillId="0" borderId="0" xfId="0" applyNumberFormat="1" applyFont="1" applyAlignment="1">
      <alignment wrapText="1"/>
    </xf>
    <xf numFmtId="3" fontId="16" fillId="0" borderId="0" xfId="0" applyNumberFormat="1" applyFont="1" applyAlignment="1">
      <alignment/>
    </xf>
    <xf numFmtId="3" fontId="16" fillId="0" borderId="0" xfId="0" applyNumberFormat="1" applyFont="1" applyAlignment="1">
      <alignment horizontal="left" wrapText="1"/>
    </xf>
    <xf numFmtId="3" fontId="17" fillId="0" borderId="0" xfId="0" applyNumberFormat="1" applyFont="1" applyBorder="1" applyAlignment="1">
      <alignment horizontal="left"/>
    </xf>
    <xf numFmtId="3" fontId="17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center" wrapText="1"/>
    </xf>
    <xf numFmtId="3" fontId="17" fillId="0" borderId="0" xfId="0" applyNumberFormat="1" applyFont="1" applyBorder="1" applyAlignment="1">
      <alignment wrapText="1"/>
    </xf>
    <xf numFmtId="3" fontId="16" fillId="0" borderId="0" xfId="0" applyNumberFormat="1" applyFont="1" applyBorder="1" applyAlignment="1">
      <alignment horizontal="center"/>
    </xf>
    <xf numFmtId="0" fontId="7" fillId="0" borderId="27" xfId="0" applyNumberFormat="1" applyFont="1" applyFill="1" applyBorder="1" applyAlignment="1" applyProtection="1">
      <alignment horizont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 applyProtection="1">
      <alignment horizontal="right" wrapText="1"/>
      <protection/>
    </xf>
    <xf numFmtId="3" fontId="16" fillId="0" borderId="0" xfId="0" applyNumberFormat="1" applyFont="1" applyAlignment="1">
      <alignment vertical="center"/>
    </xf>
    <xf numFmtId="3" fontId="16" fillId="0" borderId="0" xfId="0" applyNumberFormat="1" applyFont="1" applyFill="1" applyAlignment="1">
      <alignment vertical="center" wrapText="1"/>
    </xf>
    <xf numFmtId="3" fontId="17" fillId="0" borderId="0" xfId="0" applyNumberFormat="1" applyFont="1" applyAlignment="1">
      <alignment/>
    </xf>
    <xf numFmtId="3" fontId="17" fillId="0" borderId="0" xfId="0" applyNumberFormat="1" applyFont="1" applyFill="1" applyBorder="1" applyAlignment="1">
      <alignment/>
    </xf>
    <xf numFmtId="0" fontId="16" fillId="0" borderId="0" xfId="0" applyNumberFormat="1" applyFont="1" applyAlignment="1">
      <alignment horizontal="center"/>
    </xf>
    <xf numFmtId="0" fontId="17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 wrapText="1"/>
    </xf>
    <xf numFmtId="3" fontId="16" fillId="0" borderId="0" xfId="0" applyNumberFormat="1" applyFont="1" applyFill="1" applyBorder="1" applyAlignment="1">
      <alignment/>
    </xf>
    <xf numFmtId="3" fontId="17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Alignment="1">
      <alignment/>
    </xf>
    <xf numFmtId="4" fontId="16" fillId="0" borderId="0" xfId="0" applyNumberFormat="1" applyFont="1" applyAlignment="1">
      <alignment wrapText="1"/>
    </xf>
    <xf numFmtId="4" fontId="16" fillId="0" borderId="0" xfId="0" applyNumberFormat="1" applyFont="1" applyAlignment="1">
      <alignment/>
    </xf>
    <xf numFmtId="4" fontId="16" fillId="0" borderId="0" xfId="0" applyNumberFormat="1" applyFont="1" applyBorder="1" applyAlignment="1">
      <alignment/>
    </xf>
    <xf numFmtId="4" fontId="7" fillId="0" borderId="0" xfId="0" applyNumberFormat="1" applyFont="1" applyFill="1" applyBorder="1" applyAlignment="1" applyProtection="1">
      <alignment horizontal="center" wrapText="1"/>
      <protection/>
    </xf>
    <xf numFmtId="4" fontId="7" fillId="0" borderId="0" xfId="0" applyNumberFormat="1" applyFont="1" applyBorder="1" applyAlignment="1">
      <alignment horizontal="right"/>
    </xf>
    <xf numFmtId="4" fontId="16" fillId="0" borderId="0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 wrapText="1"/>
    </xf>
    <xf numFmtId="0" fontId="19" fillId="0" borderId="28" xfId="0" applyNumberFormat="1" applyFont="1" applyBorder="1" applyAlignment="1">
      <alignment horizontal="center" vertical="center"/>
    </xf>
    <xf numFmtId="4" fontId="18" fillId="0" borderId="27" xfId="0" applyNumberFormat="1" applyFont="1" applyBorder="1" applyAlignment="1">
      <alignment/>
    </xf>
    <xf numFmtId="3" fontId="19" fillId="34" borderId="29" xfId="0" applyNumberFormat="1" applyFont="1" applyFill="1" applyBorder="1" applyAlignment="1" quotePrefix="1">
      <alignment horizontal="center" vertical="center" wrapText="1"/>
    </xf>
    <xf numFmtId="3" fontId="19" fillId="34" borderId="0" xfId="0" applyNumberFormat="1" applyFont="1" applyFill="1" applyBorder="1" applyAlignment="1" quotePrefix="1">
      <alignment horizontal="center" vertical="center" wrapText="1"/>
    </xf>
    <xf numFmtId="0" fontId="19" fillId="0" borderId="27" xfId="0" applyNumberFormat="1" applyFont="1" applyBorder="1" applyAlignment="1">
      <alignment horizontal="center" wrapText="1"/>
    </xf>
    <xf numFmtId="0" fontId="19" fillId="0" borderId="27" xfId="0" applyFont="1" applyBorder="1" applyAlignment="1">
      <alignment wrapText="1"/>
    </xf>
    <xf numFmtId="3" fontId="19" fillId="0" borderId="27" xfId="0" applyNumberFormat="1" applyFont="1" applyBorder="1" applyAlignment="1">
      <alignment/>
    </xf>
    <xf numFmtId="4" fontId="19" fillId="0" borderId="27" xfId="0" applyNumberFormat="1" applyFont="1" applyBorder="1" applyAlignment="1">
      <alignment/>
    </xf>
    <xf numFmtId="3" fontId="19" fillId="0" borderId="0" xfId="0" applyNumberFormat="1" applyFont="1" applyFill="1" applyBorder="1" applyAlignment="1" quotePrefix="1">
      <alignment horizontal="center" vertical="center" wrapText="1"/>
    </xf>
    <xf numFmtId="0" fontId="18" fillId="0" borderId="27" xfId="0" applyNumberFormat="1" applyFont="1" applyBorder="1" applyAlignment="1">
      <alignment horizontal="center" wrapText="1"/>
    </xf>
    <xf numFmtId="0" fontId="18" fillId="0" borderId="27" xfId="0" applyFont="1" applyBorder="1" applyAlignment="1">
      <alignment wrapText="1"/>
    </xf>
    <xf numFmtId="0" fontId="19" fillId="0" borderId="27" xfId="0" applyFont="1" applyFill="1" applyBorder="1" applyAlignment="1">
      <alignment horizontal="left"/>
    </xf>
    <xf numFmtId="0" fontId="19" fillId="0" borderId="27" xfId="0" applyNumberFormat="1" applyFont="1" applyBorder="1" applyAlignment="1">
      <alignment horizontal="center"/>
    </xf>
    <xf numFmtId="0" fontId="19" fillId="0" borderId="27" xfId="0" applyNumberFormat="1" applyFont="1" applyBorder="1" applyAlignment="1">
      <alignment horizontal="left"/>
    </xf>
    <xf numFmtId="0" fontId="19" fillId="0" borderId="27" xfId="0" applyFont="1" applyFill="1" applyBorder="1" applyAlignment="1">
      <alignment horizontal="right"/>
    </xf>
    <xf numFmtId="4" fontId="19" fillId="0" borderId="27" xfId="0" applyNumberFormat="1" applyFont="1" applyFill="1" applyBorder="1" applyAlignment="1">
      <alignment horizontal="right"/>
    </xf>
    <xf numFmtId="0" fontId="18" fillId="0" borderId="27" xfId="0" applyNumberFormat="1" applyFont="1" applyBorder="1" applyAlignment="1">
      <alignment horizontal="center"/>
    </xf>
    <xf numFmtId="0" fontId="18" fillId="0" borderId="27" xfId="0" applyNumberFormat="1" applyFont="1" applyBorder="1" applyAlignment="1">
      <alignment horizontal="left"/>
    </xf>
    <xf numFmtId="0" fontId="19" fillId="13" borderId="30" xfId="0" applyNumberFormat="1" applyFont="1" applyFill="1" applyBorder="1" applyAlignment="1">
      <alignment horizontal="center"/>
    </xf>
    <xf numFmtId="3" fontId="19" fillId="13" borderId="30" xfId="0" applyNumberFormat="1" applyFont="1" applyFill="1" applyBorder="1" applyAlignment="1">
      <alignment/>
    </xf>
    <xf numFmtId="4" fontId="19" fillId="13" borderId="30" xfId="0" applyNumberFormat="1" applyFont="1" applyFill="1" applyBorder="1" applyAlignment="1">
      <alignment/>
    </xf>
    <xf numFmtId="0" fontId="19" fillId="35" borderId="31" xfId="0" applyNumberFormat="1" applyFont="1" applyFill="1" applyBorder="1" applyAlignment="1">
      <alignment horizontal="left"/>
    </xf>
    <xf numFmtId="0" fontId="18" fillId="0" borderId="27" xfId="0" applyNumberFormat="1" applyFont="1" applyBorder="1" applyAlignment="1">
      <alignment/>
    </xf>
    <xf numFmtId="3" fontId="18" fillId="0" borderId="27" xfId="0" applyNumberFormat="1" applyFont="1" applyBorder="1" applyAlignment="1">
      <alignment/>
    </xf>
    <xf numFmtId="3" fontId="18" fillId="0" borderId="27" xfId="0" applyNumberFormat="1" applyFont="1" applyBorder="1" applyAlignment="1">
      <alignment wrapText="1"/>
    </xf>
    <xf numFmtId="3" fontId="18" fillId="0" borderId="27" xfId="0" applyNumberFormat="1" applyFont="1" applyFill="1" applyBorder="1" applyAlignment="1">
      <alignment wrapText="1"/>
    </xf>
    <xf numFmtId="0" fontId="18" fillId="0" borderId="27" xfId="0" applyNumberFormat="1" applyFont="1" applyBorder="1" applyAlignment="1">
      <alignment horizontal="left" wrapText="1"/>
    </xf>
    <xf numFmtId="3" fontId="19" fillId="0" borderId="0" xfId="0" applyNumberFormat="1" applyFont="1" applyAlignment="1">
      <alignment/>
    </xf>
    <xf numFmtId="0" fontId="19" fillId="0" borderId="27" xfId="0" applyNumberFormat="1" applyFont="1" applyBorder="1" applyAlignment="1">
      <alignment horizontal="left" wrapText="1"/>
    </xf>
    <xf numFmtId="3" fontId="19" fillId="0" borderId="27" xfId="0" applyNumberFormat="1" applyFont="1" applyBorder="1" applyAlignment="1">
      <alignment wrapText="1"/>
    </xf>
    <xf numFmtId="4" fontId="19" fillId="0" borderId="27" xfId="0" applyNumberFormat="1" applyFont="1" applyBorder="1" applyAlignment="1">
      <alignment wrapText="1"/>
    </xf>
    <xf numFmtId="0" fontId="19" fillId="13" borderId="27" xfId="0" applyNumberFormat="1" applyFont="1" applyFill="1" applyBorder="1" applyAlignment="1">
      <alignment horizontal="center"/>
    </xf>
    <xf numFmtId="0" fontId="19" fillId="13" borderId="27" xfId="0" applyNumberFormat="1" applyFont="1" applyFill="1" applyBorder="1" applyAlignment="1">
      <alignment/>
    </xf>
    <xf numFmtId="3" fontId="19" fillId="13" borderId="27" xfId="0" applyNumberFormat="1" applyFont="1" applyFill="1" applyBorder="1" applyAlignment="1">
      <alignment/>
    </xf>
    <xf numFmtId="4" fontId="19" fillId="13" borderId="27" xfId="0" applyNumberFormat="1" applyFont="1" applyFill="1" applyBorder="1" applyAlignment="1">
      <alignment/>
    </xf>
    <xf numFmtId="3" fontId="19" fillId="11" borderId="29" xfId="0" applyNumberFormat="1" applyFont="1" applyFill="1" applyBorder="1" applyAlignment="1">
      <alignment/>
    </xf>
    <xf numFmtId="4" fontId="19" fillId="11" borderId="29" xfId="0" applyNumberFormat="1" applyFont="1" applyFill="1" applyBorder="1" applyAlignment="1">
      <alignment/>
    </xf>
    <xf numFmtId="0" fontId="19" fillId="35" borderId="27" xfId="0" applyNumberFormat="1" applyFont="1" applyFill="1" applyBorder="1" applyAlignment="1">
      <alignment horizontal="center"/>
    </xf>
    <xf numFmtId="0" fontId="18" fillId="13" borderId="27" xfId="0" applyNumberFormat="1" applyFont="1" applyFill="1" applyBorder="1" applyAlignment="1">
      <alignment horizontal="center"/>
    </xf>
    <xf numFmtId="0" fontId="19" fillId="13" borderId="27" xfId="0" applyNumberFormat="1" applyFont="1" applyFill="1" applyBorder="1" applyAlignment="1">
      <alignment horizontal="left"/>
    </xf>
    <xf numFmtId="3" fontId="19" fillId="36" borderId="27" xfId="0" applyNumberFormat="1" applyFont="1" applyFill="1" applyBorder="1" applyAlignment="1">
      <alignment wrapText="1"/>
    </xf>
    <xf numFmtId="4" fontId="19" fillId="36" borderId="27" xfId="0" applyNumberFormat="1" applyFont="1" applyFill="1" applyBorder="1" applyAlignment="1">
      <alignment/>
    </xf>
    <xf numFmtId="3" fontId="19" fillId="36" borderId="27" xfId="0" applyNumberFormat="1" applyFont="1" applyFill="1" applyBorder="1" applyAlignment="1">
      <alignment/>
    </xf>
    <xf numFmtId="0" fontId="19" fillId="0" borderId="27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/>
    </xf>
    <xf numFmtId="0" fontId="19" fillId="0" borderId="27" xfId="0" applyNumberFormat="1" applyFont="1" applyBorder="1" applyAlignment="1">
      <alignment wrapText="1"/>
    </xf>
    <xf numFmtId="0" fontId="18" fillId="0" borderId="27" xfId="0" applyNumberFormat="1" applyFont="1" applyBorder="1" applyAlignment="1">
      <alignment wrapText="1"/>
    </xf>
    <xf numFmtId="0" fontId="19" fillId="0" borderId="27" xfId="0" applyNumberFormat="1" applyFont="1" applyBorder="1" applyAlignment="1">
      <alignment horizontal="center" vertical="center"/>
    </xf>
    <xf numFmtId="0" fontId="19" fillId="0" borderId="27" xfId="0" applyNumberFormat="1" applyFont="1" applyBorder="1" applyAlignment="1">
      <alignment horizontal="center" vertical="center" wrapText="1"/>
    </xf>
    <xf numFmtId="0" fontId="18" fillId="0" borderId="27" xfId="0" applyNumberFormat="1" applyFont="1" applyBorder="1" applyAlignment="1">
      <alignment horizontal="left" vertical="top" wrapText="1"/>
    </xf>
    <xf numFmtId="0" fontId="19" fillId="13" borderId="30" xfId="0" applyNumberFormat="1" applyFont="1" applyFill="1" applyBorder="1" applyAlignment="1">
      <alignment horizontal="left"/>
    </xf>
    <xf numFmtId="0" fontId="19" fillId="0" borderId="27" xfId="58" applyFont="1" applyFill="1" applyBorder="1" applyAlignment="1">
      <alignment horizontal="left" vertical="center" wrapText="1"/>
      <protection/>
    </xf>
    <xf numFmtId="0" fontId="18" fillId="0" borderId="27" xfId="58" applyFont="1" applyFill="1" applyBorder="1" applyAlignment="1">
      <alignment horizontal="left" vertical="center" wrapText="1"/>
      <protection/>
    </xf>
    <xf numFmtId="0" fontId="19" fillId="0" borderId="27" xfId="0" applyNumberFormat="1" applyFont="1" applyBorder="1" applyAlignment="1">
      <alignment horizontal="left" vertical="top" wrapText="1"/>
    </xf>
    <xf numFmtId="0" fontId="19" fillId="36" borderId="10" xfId="0" applyNumberFormat="1" applyFont="1" applyFill="1" applyBorder="1" applyAlignment="1">
      <alignment horizontal="left"/>
    </xf>
    <xf numFmtId="0" fontId="19" fillId="36" borderId="29" xfId="0" applyNumberFormat="1" applyFont="1" applyFill="1" applyBorder="1" applyAlignment="1">
      <alignment horizontal="left"/>
    </xf>
    <xf numFmtId="3" fontId="19" fillId="36" borderId="29" xfId="0" applyNumberFormat="1" applyFont="1" applyFill="1" applyBorder="1" applyAlignment="1">
      <alignment/>
    </xf>
    <xf numFmtId="4" fontId="19" fillId="36" borderId="29" xfId="0" applyNumberFormat="1" applyFont="1" applyFill="1" applyBorder="1" applyAlignment="1">
      <alignment/>
    </xf>
    <xf numFmtId="3" fontId="19" fillId="36" borderId="32" xfId="0" applyNumberFormat="1" applyFont="1" applyFill="1" applyBorder="1" applyAlignment="1">
      <alignment/>
    </xf>
    <xf numFmtId="0" fontId="19" fillId="0" borderId="31" xfId="0" applyNumberFormat="1" applyFont="1" applyBorder="1" applyAlignment="1">
      <alignment horizontal="center"/>
    </xf>
    <xf numFmtId="0" fontId="19" fillId="0" borderId="31" xfId="0" applyNumberFormat="1" applyFont="1" applyBorder="1" applyAlignment="1">
      <alignment horizontal="left"/>
    </xf>
    <xf numFmtId="3" fontId="19" fillId="0" borderId="31" xfId="0" applyNumberFormat="1" applyFont="1" applyBorder="1" applyAlignment="1">
      <alignment/>
    </xf>
    <xf numFmtId="4" fontId="19" fillId="0" borderId="31" xfId="0" applyNumberFormat="1" applyFont="1" applyBorder="1" applyAlignment="1">
      <alignment/>
    </xf>
    <xf numFmtId="0" fontId="19" fillId="0" borderId="31" xfId="0" applyNumberFormat="1" applyFont="1" applyBorder="1" applyAlignment="1">
      <alignment horizontal="left" wrapText="1"/>
    </xf>
    <xf numFmtId="3" fontId="19" fillId="11" borderId="27" xfId="0" applyNumberFormat="1" applyFont="1" applyFill="1" applyBorder="1" applyAlignment="1">
      <alignment/>
    </xf>
    <xf numFmtId="4" fontId="19" fillId="11" borderId="27" xfId="0" applyNumberFormat="1" applyFont="1" applyFill="1" applyBorder="1" applyAlignment="1">
      <alignment/>
    </xf>
    <xf numFmtId="3" fontId="18" fillId="0" borderId="31" xfId="0" applyNumberFormat="1" applyFont="1" applyBorder="1" applyAlignment="1">
      <alignment/>
    </xf>
    <xf numFmtId="4" fontId="18" fillId="0" borderId="31" xfId="0" applyNumberFormat="1" applyFont="1" applyBorder="1" applyAlignment="1">
      <alignment/>
    </xf>
    <xf numFmtId="3" fontId="19" fillId="0" borderId="27" xfId="0" applyNumberFormat="1" applyFont="1" applyFill="1" applyBorder="1" applyAlignment="1">
      <alignment/>
    </xf>
    <xf numFmtId="4" fontId="19" fillId="0" borderId="27" xfId="0" applyNumberFormat="1" applyFont="1" applyFill="1" applyBorder="1" applyAlignment="1">
      <alignment/>
    </xf>
    <xf numFmtId="3" fontId="20" fillId="0" borderId="27" xfId="0" applyNumberFormat="1" applyFont="1" applyBorder="1" applyAlignment="1">
      <alignment/>
    </xf>
    <xf numFmtId="3" fontId="20" fillId="0" borderId="27" xfId="0" applyNumberFormat="1" applyFont="1" applyFill="1" applyBorder="1" applyAlignment="1">
      <alignment horizontal="center" wrapText="1"/>
    </xf>
    <xf numFmtId="3" fontId="20" fillId="13" borderId="27" xfId="0" applyNumberFormat="1" applyFont="1" applyFill="1" applyBorder="1" applyAlignment="1">
      <alignment/>
    </xf>
    <xf numFmtId="4" fontId="18" fillId="0" borderId="27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/>
    </xf>
    <xf numFmtId="0" fontId="18" fillId="0" borderId="31" xfId="0" applyNumberFormat="1" applyFont="1" applyBorder="1" applyAlignment="1">
      <alignment horizontal="center"/>
    </xf>
    <xf numFmtId="0" fontId="18" fillId="0" borderId="31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 horizontal="center"/>
    </xf>
    <xf numFmtId="3" fontId="18" fillId="0" borderId="0" xfId="0" applyNumberFormat="1" applyFont="1" applyFill="1" applyBorder="1" applyAlignment="1">
      <alignment horizontal="left" wrapText="1"/>
    </xf>
    <xf numFmtId="3" fontId="18" fillId="0" borderId="0" xfId="0" applyNumberFormat="1" applyFont="1" applyFill="1" applyBorder="1" applyAlignment="1" quotePrefix="1">
      <alignment horizontal="left" wrapText="1"/>
    </xf>
    <xf numFmtId="0" fontId="18" fillId="0" borderId="0" xfId="0" applyFont="1" applyBorder="1" applyAlignment="1">
      <alignment wrapText="1"/>
    </xf>
    <xf numFmtId="4" fontId="19" fillId="0" borderId="27" xfId="0" applyNumberFormat="1" applyFont="1" applyFill="1" applyBorder="1" applyAlignment="1">
      <alignment horizontal="center" vertical="center" textRotation="90" wrapText="1"/>
    </xf>
    <xf numFmtId="4" fontId="18" fillId="0" borderId="27" xfId="0" applyNumberFormat="1" applyFont="1" applyBorder="1" applyAlignment="1">
      <alignment/>
    </xf>
    <xf numFmtId="3" fontId="19" fillId="0" borderId="27" xfId="0" applyNumberFormat="1" applyFont="1" applyFill="1" applyBorder="1" applyAlignment="1">
      <alignment horizontal="center" vertical="center" wrapText="1"/>
    </xf>
    <xf numFmtId="0" fontId="18" fillId="0" borderId="27" xfId="0" applyFont="1" applyBorder="1" applyAlignment="1">
      <alignment/>
    </xf>
    <xf numFmtId="3" fontId="19" fillId="36" borderId="27" xfId="0" applyNumberFormat="1" applyFont="1" applyFill="1" applyBorder="1" applyAlignment="1">
      <alignment horizontal="center"/>
    </xf>
    <xf numFmtId="3" fontId="19" fillId="0" borderId="27" xfId="0" applyNumberFormat="1" applyFont="1" applyFill="1" applyBorder="1" applyAlignment="1">
      <alignment horizontal="center" vertical="center" textRotation="90" wrapText="1"/>
    </xf>
    <xf numFmtId="3" fontId="19" fillId="36" borderId="10" xfId="0" applyNumberFormat="1" applyFont="1" applyFill="1" applyBorder="1" applyAlignment="1">
      <alignment horizontal="left" vertical="center" wrapText="1"/>
    </xf>
    <xf numFmtId="3" fontId="19" fillId="36" borderId="29" xfId="0" applyNumberFormat="1" applyFont="1" applyFill="1" applyBorder="1" applyAlignment="1">
      <alignment horizontal="left" vertical="center" wrapText="1"/>
    </xf>
    <xf numFmtId="3" fontId="19" fillId="36" borderId="32" xfId="0" applyNumberFormat="1" applyFont="1" applyFill="1" applyBorder="1" applyAlignment="1">
      <alignment horizontal="left" vertical="center" wrapText="1"/>
    </xf>
    <xf numFmtId="3" fontId="17" fillId="13" borderId="27" xfId="0" applyNumberFormat="1" applyFont="1" applyFill="1" applyBorder="1" applyAlignment="1">
      <alignment horizontal="left"/>
    </xf>
    <xf numFmtId="3" fontId="19" fillId="36" borderId="27" xfId="0" applyNumberFormat="1" applyFont="1" applyFill="1" applyBorder="1" applyAlignment="1">
      <alignment horizontal="left" vertical="center" wrapText="1"/>
    </xf>
    <xf numFmtId="0" fontId="19" fillId="36" borderId="27" xfId="0" applyNumberFormat="1" applyFont="1" applyFill="1" applyBorder="1" applyAlignment="1">
      <alignment horizontal="left"/>
    </xf>
    <xf numFmtId="0" fontId="19" fillId="36" borderId="27" xfId="0" applyNumberFormat="1" applyFont="1" applyFill="1" applyBorder="1" applyAlignment="1">
      <alignment horizontal="left" wrapText="1"/>
    </xf>
    <xf numFmtId="0" fontId="7" fillId="0" borderId="10" xfId="0" applyFont="1" applyBorder="1" applyAlignment="1" quotePrefix="1">
      <alignment horizontal="center" wrapText="1"/>
    </xf>
    <xf numFmtId="0" fontId="7" fillId="0" borderId="29" xfId="0" applyFont="1" applyBorder="1" applyAlignment="1" quotePrefix="1">
      <alignment horizontal="center" wrapText="1"/>
    </xf>
    <xf numFmtId="3" fontId="19" fillId="0" borderId="30" xfId="0" applyNumberFormat="1" applyFont="1" applyFill="1" applyBorder="1" applyAlignment="1">
      <alignment horizontal="center" vertical="center" textRotation="90" wrapText="1"/>
    </xf>
    <xf numFmtId="3" fontId="19" fillId="0" borderId="31" xfId="0" applyNumberFormat="1" applyFont="1" applyFill="1" applyBorder="1" applyAlignment="1">
      <alignment horizontal="center" vertical="center" textRotation="90" wrapText="1"/>
    </xf>
    <xf numFmtId="0" fontId="7" fillId="0" borderId="10" xfId="0" applyNumberFormat="1" applyFont="1" applyFill="1" applyBorder="1" applyAlignment="1" applyProtection="1">
      <alignment horizontal="center" wrapText="1"/>
      <protection/>
    </xf>
    <xf numFmtId="0" fontId="7" fillId="0" borderId="29" xfId="0" applyNumberFormat="1" applyFont="1" applyFill="1" applyBorder="1" applyAlignment="1" applyProtection="1">
      <alignment horizontal="center" wrapText="1"/>
      <protection/>
    </xf>
    <xf numFmtId="3" fontId="19" fillId="0" borderId="27" xfId="0" applyNumberFormat="1" applyFont="1" applyFill="1" applyBorder="1" applyAlignment="1" quotePrefix="1">
      <alignment horizontal="center" vertical="center" wrapText="1"/>
    </xf>
    <xf numFmtId="0" fontId="19" fillId="35" borderId="31" xfId="0" applyFont="1" applyFill="1" applyBorder="1" applyAlignment="1">
      <alignment horizontal="left"/>
    </xf>
    <xf numFmtId="3" fontId="17" fillId="0" borderId="27" xfId="0" applyNumberFormat="1" applyFont="1" applyBorder="1" applyAlignment="1">
      <alignment horizontal="left"/>
    </xf>
    <xf numFmtId="3" fontId="17" fillId="13" borderId="27" xfId="0" applyNumberFormat="1" applyFont="1" applyFill="1" applyBorder="1" applyAlignment="1">
      <alignment horizontal="left" wrapText="1"/>
    </xf>
    <xf numFmtId="3" fontId="19" fillId="0" borderId="0" xfId="0" applyNumberFormat="1" applyFont="1" applyBorder="1" applyAlignment="1">
      <alignment horizontal="left" wrapText="1"/>
    </xf>
    <xf numFmtId="3" fontId="19" fillId="0" borderId="0" xfId="0" applyNumberFormat="1" applyFont="1" applyBorder="1" applyAlignment="1" quotePrefix="1">
      <alignment horizontal="left" wrapText="1"/>
    </xf>
    <xf numFmtId="0" fontId="18" fillId="0" borderId="0" xfId="0" applyFont="1" applyAlignment="1">
      <alignment wrapText="1"/>
    </xf>
    <xf numFmtId="3" fontId="16" fillId="0" borderId="33" xfId="0" applyNumberFormat="1" applyFont="1" applyBorder="1" applyAlignment="1">
      <alignment horizontal="center" vertical="center" wrapText="1"/>
    </xf>
    <xf numFmtId="3" fontId="16" fillId="0" borderId="34" xfId="0" applyNumberFormat="1" applyFont="1" applyBorder="1" applyAlignment="1">
      <alignment horizontal="center" vertical="center" wrapText="1"/>
    </xf>
    <xf numFmtId="3" fontId="16" fillId="0" borderId="35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 wrapText="1"/>
    </xf>
    <xf numFmtId="3" fontId="16" fillId="0" borderId="21" xfId="0" applyNumberFormat="1" applyFont="1" applyBorder="1" applyAlignment="1">
      <alignment horizontal="center" vertical="center" wrapText="1"/>
    </xf>
    <xf numFmtId="3" fontId="16" fillId="0" borderId="36" xfId="0" applyNumberFormat="1" applyFont="1" applyBorder="1" applyAlignment="1">
      <alignment horizontal="center" vertical="center" wrapText="1"/>
    </xf>
    <xf numFmtId="3" fontId="16" fillId="0" borderId="28" xfId="0" applyNumberFormat="1" applyFont="1" applyBorder="1" applyAlignment="1">
      <alignment horizontal="center" vertical="center" wrapText="1"/>
    </xf>
    <xf numFmtId="3" fontId="16" fillId="0" borderId="37" xfId="0" applyNumberFormat="1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left" wrapText="1"/>
    </xf>
    <xf numFmtId="3" fontId="17" fillId="37" borderId="27" xfId="0" applyNumberFormat="1" applyFont="1" applyFill="1" applyBorder="1" applyAlignment="1">
      <alignment horizontal="center" wrapText="1"/>
    </xf>
    <xf numFmtId="3" fontId="17" fillId="0" borderId="27" xfId="0" applyNumberFormat="1" applyFont="1" applyBorder="1" applyAlignment="1">
      <alignment horizontal="left" wrapText="1"/>
    </xf>
    <xf numFmtId="0" fontId="19" fillId="0" borderId="27" xfId="0" applyNumberFormat="1" applyFont="1" applyFill="1" applyBorder="1" applyAlignment="1" quotePrefix="1">
      <alignment horizontal="center" vertical="center" wrapText="1"/>
    </xf>
    <xf numFmtId="0" fontId="19" fillId="35" borderId="10" xfId="0" applyNumberFormat="1" applyFont="1" applyFill="1" applyBorder="1" applyAlignment="1">
      <alignment horizontal="left"/>
    </xf>
    <xf numFmtId="0" fontId="19" fillId="35" borderId="29" xfId="0" applyNumberFormat="1" applyFont="1" applyFill="1" applyBorder="1" applyAlignment="1">
      <alignment horizontal="left"/>
    </xf>
    <xf numFmtId="0" fontId="19" fillId="35" borderId="32" xfId="0" applyNumberFormat="1" applyFont="1" applyFill="1" applyBorder="1" applyAlignment="1">
      <alignment horizontal="left"/>
    </xf>
    <xf numFmtId="0" fontId="19" fillId="0" borderId="27" xfId="0" applyNumberFormat="1" applyFont="1" applyFill="1" applyBorder="1" applyAlignment="1">
      <alignment horizontal="center" vertical="center" wrapText="1"/>
    </xf>
    <xf numFmtId="0" fontId="19" fillId="11" borderId="10" xfId="0" applyNumberFormat="1" applyFont="1" applyFill="1" applyBorder="1" applyAlignment="1">
      <alignment horizontal="center"/>
    </xf>
    <xf numFmtId="0" fontId="19" fillId="11" borderId="32" xfId="0" applyNumberFormat="1" applyFont="1" applyFill="1" applyBorder="1" applyAlignment="1">
      <alignment horizontal="center"/>
    </xf>
    <xf numFmtId="0" fontId="19" fillId="36" borderId="10" xfId="0" applyFont="1" applyFill="1" applyBorder="1" applyAlignment="1">
      <alignment horizontal="left"/>
    </xf>
    <xf numFmtId="0" fontId="19" fillId="36" borderId="29" xfId="0" applyFont="1" applyFill="1" applyBorder="1" applyAlignment="1">
      <alignment horizontal="left"/>
    </xf>
    <xf numFmtId="0" fontId="19" fillId="36" borderId="32" xfId="0" applyFont="1" applyFill="1" applyBorder="1" applyAlignment="1">
      <alignment horizontal="left"/>
    </xf>
    <xf numFmtId="0" fontId="19" fillId="11" borderId="29" xfId="0" applyNumberFormat="1" applyFont="1" applyFill="1" applyBorder="1" applyAlignment="1">
      <alignment horizontal="center"/>
    </xf>
    <xf numFmtId="3" fontId="19" fillId="11" borderId="10" xfId="0" applyNumberFormat="1" applyFont="1" applyFill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3" fontId="2" fillId="0" borderId="4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List4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1</xdr:col>
      <xdr:colOff>0</xdr:colOff>
      <xdr:row>22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105525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0</xdr:col>
      <xdr:colOff>1057275</xdr:colOff>
      <xdr:row>22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105525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1440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1440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4"/>
  <sheetViews>
    <sheetView tabSelected="1" zoomScaleSheetLayoutView="80" zoomScalePageLayoutView="0" workbookViewId="0" topLeftCell="A1">
      <selection activeCell="E159" sqref="E159"/>
    </sheetView>
  </sheetViews>
  <sheetFormatPr defaultColWidth="9.140625" defaultRowHeight="12.75"/>
  <cols>
    <col min="1" max="1" width="25.140625" style="83" customWidth="1"/>
    <col min="2" max="2" width="28.28125" style="92" customWidth="1"/>
    <col min="3" max="3" width="11.421875" style="65" customWidth="1"/>
    <col min="4" max="4" width="11.00390625" style="64" customWidth="1"/>
    <col min="5" max="5" width="11.57421875" style="64" customWidth="1"/>
    <col min="6" max="8" width="9.8515625" style="64" customWidth="1"/>
    <col min="9" max="9" width="11.28125" style="94" customWidth="1"/>
    <col min="10" max="11" width="9.28125" style="65" customWidth="1"/>
    <col min="12" max="12" width="10.57421875" style="65" customWidth="1"/>
    <col min="13" max="13" width="9.8515625" style="65" customWidth="1"/>
    <col min="14" max="14" width="11.28125" style="65" customWidth="1"/>
    <col min="15" max="15" width="11.28125" style="62" customWidth="1"/>
    <col min="16" max="16" width="16.7109375" style="65" hidden="1" customWidth="1"/>
    <col min="17" max="17" width="16.421875" style="65" hidden="1" customWidth="1"/>
    <col min="18" max="18" width="10.421875" style="65" customWidth="1"/>
    <col min="19" max="16384" width="9.140625" style="65" customWidth="1"/>
  </cols>
  <sheetData>
    <row r="1" spans="1:15" ht="15.75" customHeight="1">
      <c r="A1" s="211" t="s">
        <v>107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3"/>
    </row>
    <row r="2" spans="1:15" ht="19.5" customHeight="1">
      <c r="A2" s="214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6"/>
    </row>
    <row r="3" spans="1:15" ht="30" customHeight="1">
      <c r="A3" s="217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9"/>
    </row>
    <row r="4" spans="1:15" ht="35.25" customHeight="1">
      <c r="A4" s="69" t="s">
        <v>109</v>
      </c>
      <c r="B4" s="61"/>
      <c r="C4" s="62"/>
      <c r="D4" s="63"/>
      <c r="I4" s="93"/>
      <c r="J4" s="64"/>
      <c r="K4" s="64"/>
      <c r="L4" s="64"/>
      <c r="M4" s="64"/>
      <c r="N4" s="64"/>
      <c r="O4" s="64"/>
    </row>
    <row r="5" spans="1:18" ht="13.5">
      <c r="A5" s="69" t="s">
        <v>108</v>
      </c>
      <c r="B5" s="61"/>
      <c r="C5" s="62"/>
      <c r="D5" s="63"/>
      <c r="I5" s="93"/>
      <c r="J5" s="64"/>
      <c r="K5" s="64"/>
      <c r="L5" s="64"/>
      <c r="M5" s="64"/>
      <c r="P5" s="70"/>
      <c r="Q5" s="70"/>
      <c r="R5" s="70"/>
    </row>
    <row r="6" spans="1:18" ht="13.5">
      <c r="A6" s="69" t="s">
        <v>37</v>
      </c>
      <c r="B6" s="61"/>
      <c r="P6" s="70"/>
      <c r="Q6" s="70"/>
      <c r="R6" s="70"/>
    </row>
    <row r="7" spans="1:18" ht="15" customHeight="1">
      <c r="A7" s="220" t="s">
        <v>101</v>
      </c>
      <c r="B7" s="220"/>
      <c r="C7" s="220"/>
      <c r="D7" s="220"/>
      <c r="E7" s="220"/>
      <c r="F7" s="220"/>
      <c r="G7" s="66"/>
      <c r="H7" s="66"/>
      <c r="P7" s="70"/>
      <c r="Q7" s="70"/>
      <c r="R7" s="70"/>
    </row>
    <row r="8" spans="1:18" ht="15" customHeight="1">
      <c r="A8" s="220" t="s">
        <v>38</v>
      </c>
      <c r="B8" s="220"/>
      <c r="C8" s="220"/>
      <c r="D8" s="220"/>
      <c r="E8" s="220"/>
      <c r="F8" s="65"/>
      <c r="G8" s="65"/>
      <c r="H8" s="65"/>
      <c r="P8" s="70"/>
      <c r="Q8" s="70"/>
      <c r="R8" s="70"/>
    </row>
    <row r="9" spans="1:18" ht="13.5">
      <c r="A9" s="61"/>
      <c r="B9" s="61"/>
      <c r="P9" s="70"/>
      <c r="Q9" s="70"/>
      <c r="R9" s="70"/>
    </row>
    <row r="10" spans="1:14" ht="34.5">
      <c r="A10" s="221" t="s">
        <v>15</v>
      </c>
      <c r="B10" s="221"/>
      <c r="C10" s="175" t="s">
        <v>88</v>
      </c>
      <c r="D10" s="175" t="s">
        <v>89</v>
      </c>
      <c r="E10" s="175" t="s">
        <v>90</v>
      </c>
      <c r="F10" s="62"/>
      <c r="G10" s="62"/>
      <c r="H10" s="62"/>
      <c r="I10" s="95"/>
      <c r="J10" s="62"/>
      <c r="K10" s="62"/>
      <c r="L10" s="62"/>
      <c r="M10" s="62"/>
      <c r="N10" s="62"/>
    </row>
    <row r="11" spans="1:15" ht="22.5" customHeight="1">
      <c r="A11" s="207" t="s">
        <v>32</v>
      </c>
      <c r="B11" s="207"/>
      <c r="C11" s="176">
        <v>9011062</v>
      </c>
      <c r="D11" s="176">
        <v>9011062</v>
      </c>
      <c r="E11" s="176">
        <v>9011062</v>
      </c>
      <c r="F11" s="71"/>
      <c r="G11" s="71"/>
      <c r="H11" s="71"/>
      <c r="I11" s="95"/>
      <c r="J11" s="62"/>
      <c r="K11" s="62"/>
      <c r="L11" s="62"/>
      <c r="M11" s="62"/>
      <c r="N11" s="62"/>
      <c r="O11" s="72"/>
    </row>
    <row r="12" spans="1:15" ht="22.5" customHeight="1">
      <c r="A12" s="222" t="s">
        <v>33</v>
      </c>
      <c r="B12" s="222"/>
      <c r="C12" s="174">
        <v>9011062</v>
      </c>
      <c r="D12" s="174">
        <v>9011062</v>
      </c>
      <c r="E12" s="174">
        <v>9011062</v>
      </c>
      <c r="F12" s="71"/>
      <c r="G12" s="71"/>
      <c r="H12" s="71"/>
      <c r="I12" s="95"/>
      <c r="J12" s="62"/>
      <c r="K12" s="62"/>
      <c r="L12" s="62"/>
      <c r="M12" s="62"/>
      <c r="N12" s="62"/>
      <c r="O12" s="72"/>
    </row>
    <row r="13" spans="1:14" ht="40.5" customHeight="1">
      <c r="A13" s="207" t="s">
        <v>34</v>
      </c>
      <c r="B13" s="207"/>
      <c r="C13" s="176">
        <v>9031062</v>
      </c>
      <c r="D13" s="176">
        <v>9031062</v>
      </c>
      <c r="E13" s="176">
        <v>9031062</v>
      </c>
      <c r="F13" s="71"/>
      <c r="G13" s="71"/>
      <c r="H13" s="71"/>
      <c r="I13" s="95"/>
      <c r="J13" s="62"/>
      <c r="K13" s="62"/>
      <c r="L13" s="62"/>
      <c r="M13" s="62"/>
      <c r="N13" s="62"/>
    </row>
    <row r="14" spans="1:14" ht="22.5" customHeight="1">
      <c r="A14" s="222" t="s">
        <v>35</v>
      </c>
      <c r="B14" s="222"/>
      <c r="C14" s="174">
        <f>C13-C15</f>
        <v>8816862</v>
      </c>
      <c r="D14" s="174">
        <f>D13-D15</f>
        <v>8816862</v>
      </c>
      <c r="E14" s="174">
        <f>E13-E15</f>
        <v>8816862</v>
      </c>
      <c r="F14" s="68"/>
      <c r="G14" s="68"/>
      <c r="H14" s="68"/>
      <c r="I14" s="95"/>
      <c r="J14" s="62"/>
      <c r="K14" s="62"/>
      <c r="L14" s="62"/>
      <c r="M14" s="62"/>
      <c r="N14" s="62"/>
    </row>
    <row r="15" spans="1:14" ht="21.75" customHeight="1">
      <c r="A15" s="206" t="s">
        <v>36</v>
      </c>
      <c r="B15" s="206"/>
      <c r="C15" s="174">
        <v>214200</v>
      </c>
      <c r="D15" s="174">
        <v>214200</v>
      </c>
      <c r="E15" s="174">
        <v>214200</v>
      </c>
      <c r="F15" s="68"/>
      <c r="G15" s="68"/>
      <c r="H15" s="68"/>
      <c r="I15" s="95"/>
      <c r="J15" s="62"/>
      <c r="K15" s="62"/>
      <c r="L15" s="62"/>
      <c r="M15" s="62"/>
      <c r="N15" s="62"/>
    </row>
    <row r="16" spans="1:14" ht="20.25" customHeight="1">
      <c r="A16" s="194" t="s">
        <v>45</v>
      </c>
      <c r="B16" s="194"/>
      <c r="C16" s="176">
        <f>C13-C11</f>
        <v>20000</v>
      </c>
      <c r="D16" s="176">
        <f>D13-D11</f>
        <v>20000</v>
      </c>
      <c r="E16" s="176">
        <f>E13-E11</f>
        <v>20000</v>
      </c>
      <c r="F16" s="68"/>
      <c r="G16" s="68"/>
      <c r="H16" s="68"/>
      <c r="I16" s="95"/>
      <c r="J16" s="62"/>
      <c r="K16" s="62"/>
      <c r="L16" s="62"/>
      <c r="M16" s="62"/>
      <c r="N16" s="62"/>
    </row>
    <row r="17" spans="1:14" ht="20.25" customHeight="1">
      <c r="A17" s="67"/>
      <c r="B17" s="67"/>
      <c r="C17" s="68"/>
      <c r="D17" s="68"/>
      <c r="E17" s="68"/>
      <c r="F17" s="68"/>
      <c r="G17" s="68"/>
      <c r="H17" s="68"/>
      <c r="I17" s="95"/>
      <c r="J17" s="62"/>
      <c r="K17" s="62"/>
      <c r="L17" s="62"/>
      <c r="M17" s="62"/>
      <c r="N17" s="62"/>
    </row>
    <row r="18" spans="1:14" ht="41.25">
      <c r="A18" s="198"/>
      <c r="B18" s="199"/>
      <c r="C18" s="73" t="s">
        <v>93</v>
      </c>
      <c r="D18" s="73" t="s">
        <v>94</v>
      </c>
      <c r="E18" s="74" t="s">
        <v>95</v>
      </c>
      <c r="F18" s="75"/>
      <c r="G18" s="75"/>
      <c r="H18" s="75"/>
      <c r="I18" s="96"/>
      <c r="J18" s="76"/>
      <c r="K18" s="62"/>
      <c r="L18" s="62"/>
      <c r="M18" s="62"/>
      <c r="N18" s="62"/>
    </row>
    <row r="19" spans="1:14" ht="33.75" customHeight="1">
      <c r="A19" s="202" t="s">
        <v>46</v>
      </c>
      <c r="B19" s="203"/>
      <c r="C19" s="1">
        <v>20000</v>
      </c>
      <c r="D19" s="1">
        <v>20000</v>
      </c>
      <c r="E19" s="60">
        <v>20000</v>
      </c>
      <c r="F19" s="77"/>
      <c r="G19" s="77"/>
      <c r="H19" s="77"/>
      <c r="I19" s="97"/>
      <c r="J19" s="78"/>
      <c r="K19" s="62"/>
      <c r="L19" s="62"/>
      <c r="M19" s="62"/>
      <c r="N19" s="62"/>
    </row>
    <row r="20" spans="1:14" ht="20.25" customHeight="1">
      <c r="A20" s="67"/>
      <c r="B20" s="67"/>
      <c r="C20" s="68"/>
      <c r="D20" s="68"/>
      <c r="E20" s="68"/>
      <c r="F20" s="68"/>
      <c r="G20" s="68"/>
      <c r="H20" s="68"/>
      <c r="I20" s="95"/>
      <c r="J20" s="62"/>
      <c r="K20" s="62"/>
      <c r="L20" s="62"/>
      <c r="M20" s="62"/>
      <c r="N20" s="62"/>
    </row>
    <row r="21" spans="1:17" ht="13.5">
      <c r="A21" s="182" t="s">
        <v>11</v>
      </c>
      <c r="B21" s="183"/>
      <c r="C21" s="183"/>
      <c r="D21" s="184"/>
      <c r="E21" s="99"/>
      <c r="F21" s="99"/>
      <c r="G21" s="99"/>
      <c r="H21" s="99"/>
      <c r="I21" s="100"/>
      <c r="J21" s="101"/>
      <c r="K21" s="101"/>
      <c r="L21" s="101"/>
      <c r="M21" s="101"/>
      <c r="N21" s="101"/>
      <c r="O21" s="101"/>
      <c r="P21" s="102"/>
      <c r="Q21" s="102"/>
    </row>
    <row r="22" spans="1:17" ht="15.75" customHeight="1">
      <c r="A22" s="208" t="s">
        <v>14</v>
      </c>
      <c r="B22" s="209"/>
      <c r="C22" s="210"/>
      <c r="D22" s="210"/>
      <c r="E22" s="210"/>
      <c r="F22" s="210"/>
      <c r="G22" s="210"/>
      <c r="H22" s="210"/>
      <c r="I22" s="210"/>
      <c r="J22" s="103"/>
      <c r="K22" s="101"/>
      <c r="L22" s="101"/>
      <c r="M22" s="101"/>
      <c r="N22" s="101"/>
      <c r="O22" s="101"/>
      <c r="P22" s="102"/>
      <c r="Q22" s="102"/>
    </row>
    <row r="23" spans="1:17" s="79" customFormat="1" ht="32.25" customHeight="1">
      <c r="A23" s="223" t="s">
        <v>4</v>
      </c>
      <c r="B23" s="227" t="s">
        <v>5</v>
      </c>
      <c r="C23" s="187" t="s">
        <v>96</v>
      </c>
      <c r="D23" s="187" t="s">
        <v>41</v>
      </c>
      <c r="E23" s="190" t="s">
        <v>1</v>
      </c>
      <c r="F23" s="190" t="s">
        <v>42</v>
      </c>
      <c r="G23" s="200" t="s">
        <v>65</v>
      </c>
      <c r="H23" s="200" t="s">
        <v>82</v>
      </c>
      <c r="I23" s="185" t="s">
        <v>43</v>
      </c>
      <c r="J23" s="190" t="s">
        <v>44</v>
      </c>
      <c r="K23" s="190" t="s">
        <v>2</v>
      </c>
      <c r="L23" s="190" t="s">
        <v>16</v>
      </c>
      <c r="M23" s="190" t="s">
        <v>3</v>
      </c>
      <c r="N23" s="187" t="s">
        <v>97</v>
      </c>
      <c r="O23" s="204" t="s">
        <v>98</v>
      </c>
      <c r="P23" s="104"/>
      <c r="Q23" s="104"/>
    </row>
    <row r="24" spans="1:17" s="80" customFormat="1" ht="89.25" customHeight="1">
      <c r="A24" s="188"/>
      <c r="B24" s="188"/>
      <c r="C24" s="188"/>
      <c r="D24" s="188"/>
      <c r="E24" s="188"/>
      <c r="F24" s="188"/>
      <c r="G24" s="201"/>
      <c r="H24" s="201"/>
      <c r="I24" s="186"/>
      <c r="J24" s="188"/>
      <c r="K24" s="188"/>
      <c r="L24" s="188"/>
      <c r="M24" s="188"/>
      <c r="N24" s="188"/>
      <c r="O24" s="188"/>
      <c r="P24" s="106" t="s">
        <v>6</v>
      </c>
      <c r="Q24" s="106" t="s">
        <v>7</v>
      </c>
    </row>
    <row r="25" spans="1:17" s="80" customFormat="1" ht="24" customHeight="1">
      <c r="A25" s="125" t="s">
        <v>68</v>
      </c>
      <c r="B25" s="205" t="s">
        <v>59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107"/>
      <c r="Q25" s="107"/>
    </row>
    <row r="26" spans="1:17" ht="13.5">
      <c r="A26" s="197" t="s">
        <v>73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02"/>
      <c r="Q26" s="102"/>
    </row>
    <row r="27" spans="1:17" ht="16.5" customHeight="1">
      <c r="A27" s="116">
        <v>32</v>
      </c>
      <c r="B27" s="117" t="s">
        <v>8</v>
      </c>
      <c r="C27" s="110">
        <f aca="true" t="shared" si="0" ref="C27:C37">SUM(D27:M27)</f>
        <v>361400</v>
      </c>
      <c r="D27" s="110">
        <f>SUM(D28:D31)</f>
        <v>361400</v>
      </c>
      <c r="E27" s="110">
        <f aca="true" t="shared" si="1" ref="E27:M27">SUM(E28:E33)</f>
        <v>0</v>
      </c>
      <c r="F27" s="110">
        <f t="shared" si="1"/>
        <v>0</v>
      </c>
      <c r="G27" s="110">
        <f t="shared" si="1"/>
        <v>0</v>
      </c>
      <c r="H27" s="110">
        <f t="shared" si="1"/>
        <v>0</v>
      </c>
      <c r="I27" s="111">
        <f t="shared" si="1"/>
        <v>0</v>
      </c>
      <c r="J27" s="110">
        <f t="shared" si="1"/>
        <v>0</v>
      </c>
      <c r="K27" s="110">
        <f t="shared" si="1"/>
        <v>0</v>
      </c>
      <c r="L27" s="110">
        <f t="shared" si="1"/>
        <v>0</v>
      </c>
      <c r="M27" s="110">
        <f t="shared" si="1"/>
        <v>0</v>
      </c>
      <c r="N27" s="110">
        <f>C27*100%</f>
        <v>361400</v>
      </c>
      <c r="O27" s="110">
        <f>N27*100%</f>
        <v>361400</v>
      </c>
      <c r="P27" s="102"/>
      <c r="Q27" s="102"/>
    </row>
    <row r="28" spans="1:17" ht="16.5" customHeight="1">
      <c r="A28" s="120">
        <v>321</v>
      </c>
      <c r="B28" s="126" t="s">
        <v>20</v>
      </c>
      <c r="C28" s="127">
        <v>18000</v>
      </c>
      <c r="D28" s="127">
        <v>18000</v>
      </c>
      <c r="E28" s="129"/>
      <c r="F28" s="129"/>
      <c r="G28" s="129"/>
      <c r="H28" s="129"/>
      <c r="I28" s="105"/>
      <c r="J28" s="127"/>
      <c r="K28" s="127"/>
      <c r="L28" s="127"/>
      <c r="M28" s="127"/>
      <c r="N28" s="127"/>
      <c r="O28" s="127"/>
      <c r="P28" s="102"/>
      <c r="Q28" s="102"/>
    </row>
    <row r="29" spans="1:17" ht="16.5" customHeight="1">
      <c r="A29" s="120">
        <v>322</v>
      </c>
      <c r="B29" s="126" t="s">
        <v>21</v>
      </c>
      <c r="C29" s="127">
        <v>57400</v>
      </c>
      <c r="D29" s="127">
        <v>57400</v>
      </c>
      <c r="E29" s="129"/>
      <c r="F29" s="129"/>
      <c r="G29" s="129"/>
      <c r="H29" s="129"/>
      <c r="I29" s="105"/>
      <c r="J29" s="127"/>
      <c r="K29" s="127"/>
      <c r="L29" s="127"/>
      <c r="M29" s="127"/>
      <c r="N29" s="127"/>
      <c r="O29" s="127"/>
      <c r="P29" s="102"/>
      <c r="Q29" s="102"/>
    </row>
    <row r="30" spans="1:17" ht="16.5" customHeight="1">
      <c r="A30" s="120">
        <v>323</v>
      </c>
      <c r="B30" s="126" t="s">
        <v>22</v>
      </c>
      <c r="C30" s="127">
        <v>283000</v>
      </c>
      <c r="D30" s="127">
        <v>283000</v>
      </c>
      <c r="E30" s="129"/>
      <c r="F30" s="129"/>
      <c r="G30" s="129"/>
      <c r="H30" s="129"/>
      <c r="I30" s="105"/>
      <c r="J30" s="127"/>
      <c r="K30" s="127"/>
      <c r="L30" s="127"/>
      <c r="M30" s="127"/>
      <c r="N30" s="127"/>
      <c r="O30" s="127"/>
      <c r="P30" s="102"/>
      <c r="Q30" s="102"/>
    </row>
    <row r="31" spans="1:17" ht="26.25">
      <c r="A31" s="120">
        <v>329</v>
      </c>
      <c r="B31" s="130" t="s">
        <v>24</v>
      </c>
      <c r="C31" s="127">
        <v>3000</v>
      </c>
      <c r="D31" s="127">
        <v>3000</v>
      </c>
      <c r="E31" s="129"/>
      <c r="F31" s="129"/>
      <c r="G31" s="129"/>
      <c r="H31" s="129"/>
      <c r="I31" s="105"/>
      <c r="J31" s="127"/>
      <c r="K31" s="127"/>
      <c r="L31" s="127"/>
      <c r="M31" s="127"/>
      <c r="N31" s="127"/>
      <c r="O31" s="127"/>
      <c r="P31" s="131"/>
      <c r="Q31" s="131"/>
    </row>
    <row r="32" spans="1:17" ht="15" customHeight="1">
      <c r="A32" s="116">
        <v>34</v>
      </c>
      <c r="B32" s="132" t="s">
        <v>9</v>
      </c>
      <c r="C32" s="110">
        <f t="shared" si="0"/>
        <v>0</v>
      </c>
      <c r="D32" s="133">
        <f>SUM(D33)</f>
        <v>0</v>
      </c>
      <c r="E32" s="133">
        <f aca="true" t="shared" si="2" ref="E32:M32">SUM(E33)</f>
        <v>0</v>
      </c>
      <c r="F32" s="133">
        <f t="shared" si="2"/>
        <v>0</v>
      </c>
      <c r="G32" s="133">
        <f t="shared" si="2"/>
        <v>0</v>
      </c>
      <c r="H32" s="133">
        <f t="shared" si="2"/>
        <v>0</v>
      </c>
      <c r="I32" s="134">
        <f t="shared" si="2"/>
        <v>0</v>
      </c>
      <c r="J32" s="133">
        <f t="shared" si="2"/>
        <v>0</v>
      </c>
      <c r="K32" s="133">
        <f t="shared" si="2"/>
        <v>0</v>
      </c>
      <c r="L32" s="133">
        <f t="shared" si="2"/>
        <v>0</v>
      </c>
      <c r="M32" s="133">
        <f t="shared" si="2"/>
        <v>0</v>
      </c>
      <c r="N32" s="110">
        <f>C32*100%</f>
        <v>0</v>
      </c>
      <c r="O32" s="110">
        <f>N32*100%</f>
        <v>0</v>
      </c>
      <c r="P32" s="131"/>
      <c r="Q32" s="131"/>
    </row>
    <row r="33" spans="1:17" ht="15" customHeight="1">
      <c r="A33" s="120">
        <v>343</v>
      </c>
      <c r="B33" s="121" t="s">
        <v>23</v>
      </c>
      <c r="C33" s="127">
        <v>0</v>
      </c>
      <c r="D33" s="128">
        <v>0</v>
      </c>
      <c r="E33" s="129"/>
      <c r="F33" s="129"/>
      <c r="G33" s="129"/>
      <c r="H33" s="129"/>
      <c r="I33" s="105"/>
      <c r="J33" s="127"/>
      <c r="K33" s="127"/>
      <c r="L33" s="127"/>
      <c r="M33" s="127"/>
      <c r="N33" s="127"/>
      <c r="O33" s="127"/>
      <c r="P33" s="102">
        <v>0</v>
      </c>
      <c r="Q33" s="102">
        <v>0</v>
      </c>
    </row>
    <row r="34" spans="1:17" ht="26.25">
      <c r="A34" s="116">
        <v>42</v>
      </c>
      <c r="B34" s="132" t="s">
        <v>61</v>
      </c>
      <c r="C34" s="110">
        <f t="shared" si="0"/>
        <v>0</v>
      </c>
      <c r="D34" s="133">
        <f>SUM(D35)</f>
        <v>0</v>
      </c>
      <c r="E34" s="129"/>
      <c r="F34" s="129"/>
      <c r="G34" s="129"/>
      <c r="H34" s="129"/>
      <c r="I34" s="105"/>
      <c r="J34" s="127"/>
      <c r="K34" s="127"/>
      <c r="L34" s="127"/>
      <c r="M34" s="127"/>
      <c r="N34" s="110">
        <f>C34*100%</f>
        <v>0</v>
      </c>
      <c r="O34" s="110">
        <f>N34*100%</f>
        <v>0</v>
      </c>
      <c r="P34" s="102"/>
      <c r="Q34" s="102"/>
    </row>
    <row r="35" spans="1:17" ht="15" customHeight="1">
      <c r="A35" s="120">
        <v>422</v>
      </c>
      <c r="B35" s="121" t="s">
        <v>62</v>
      </c>
      <c r="C35" s="127">
        <f t="shared" si="0"/>
        <v>0</v>
      </c>
      <c r="D35" s="128"/>
      <c r="E35" s="129"/>
      <c r="F35" s="129"/>
      <c r="G35" s="129"/>
      <c r="H35" s="129"/>
      <c r="I35" s="105"/>
      <c r="J35" s="127"/>
      <c r="K35" s="127"/>
      <c r="L35" s="127"/>
      <c r="M35" s="127"/>
      <c r="N35" s="127"/>
      <c r="O35" s="127"/>
      <c r="P35" s="102"/>
      <c r="Q35" s="102"/>
    </row>
    <row r="36" spans="1:17" ht="26.25">
      <c r="A36" s="116">
        <v>45</v>
      </c>
      <c r="B36" s="132" t="s">
        <v>63</v>
      </c>
      <c r="C36" s="110">
        <f t="shared" si="0"/>
        <v>0</v>
      </c>
      <c r="D36" s="133">
        <f>SUM(D37)</f>
        <v>0</v>
      </c>
      <c r="E36" s="129"/>
      <c r="F36" s="129"/>
      <c r="G36" s="129"/>
      <c r="H36" s="129"/>
      <c r="I36" s="105"/>
      <c r="J36" s="127"/>
      <c r="K36" s="127"/>
      <c r="L36" s="127"/>
      <c r="M36" s="127"/>
      <c r="N36" s="110">
        <f>C36*100%</f>
        <v>0</v>
      </c>
      <c r="O36" s="110">
        <f>N36*100%</f>
        <v>0</v>
      </c>
      <c r="P36" s="102"/>
      <c r="Q36" s="102"/>
    </row>
    <row r="37" spans="1:17" ht="26.25">
      <c r="A37" s="120">
        <v>451</v>
      </c>
      <c r="B37" s="130" t="s">
        <v>64</v>
      </c>
      <c r="C37" s="127">
        <f t="shared" si="0"/>
        <v>0</v>
      </c>
      <c r="D37" s="128">
        <v>0</v>
      </c>
      <c r="E37" s="129"/>
      <c r="F37" s="129"/>
      <c r="G37" s="129"/>
      <c r="H37" s="129"/>
      <c r="I37" s="105"/>
      <c r="J37" s="127"/>
      <c r="K37" s="127"/>
      <c r="L37" s="127"/>
      <c r="M37" s="127"/>
      <c r="N37" s="127"/>
      <c r="O37" s="127"/>
      <c r="P37" s="102"/>
      <c r="Q37" s="102"/>
    </row>
    <row r="38" spans="1:17" ht="14.25" customHeight="1">
      <c r="A38" s="135"/>
      <c r="B38" s="136" t="s">
        <v>12</v>
      </c>
      <c r="C38" s="137">
        <f>C27+C32+C34+C36</f>
        <v>361400</v>
      </c>
      <c r="D38" s="137">
        <f>D27+D32+D34+D36</f>
        <v>361400</v>
      </c>
      <c r="E38" s="137">
        <f aca="true" t="shared" si="3" ref="E38:M38">E27+E32</f>
        <v>0</v>
      </c>
      <c r="F38" s="137">
        <f t="shared" si="3"/>
        <v>0</v>
      </c>
      <c r="G38" s="137">
        <f t="shared" si="3"/>
        <v>0</v>
      </c>
      <c r="H38" s="137">
        <f t="shared" si="3"/>
        <v>0</v>
      </c>
      <c r="I38" s="138">
        <f t="shared" si="3"/>
        <v>0</v>
      </c>
      <c r="J38" s="137">
        <f t="shared" si="3"/>
        <v>0</v>
      </c>
      <c r="K38" s="137">
        <f t="shared" si="3"/>
        <v>0</v>
      </c>
      <c r="L38" s="137">
        <f t="shared" si="3"/>
        <v>0</v>
      </c>
      <c r="M38" s="137">
        <f t="shared" si="3"/>
        <v>0</v>
      </c>
      <c r="N38" s="137">
        <f>N27+N32+N34+N36</f>
        <v>361400</v>
      </c>
      <c r="O38" s="137">
        <f>O27+O32+O34+O36</f>
        <v>361400</v>
      </c>
      <c r="P38" s="102"/>
      <c r="Q38" s="102"/>
    </row>
    <row r="39" spans="1:17" s="80" customFormat="1" ht="13.5">
      <c r="A39" s="230" t="s">
        <v>102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2"/>
      <c r="P39" s="112"/>
      <c r="Q39" s="112"/>
    </row>
    <row r="40" spans="1:17" s="80" customFormat="1" ht="20.25" customHeight="1">
      <c r="A40" s="108">
        <v>31</v>
      </c>
      <c r="B40" s="109" t="s">
        <v>28</v>
      </c>
      <c r="C40" s="110">
        <v>6500000</v>
      </c>
      <c r="D40" s="110">
        <f>SUM(D41:D43)</f>
        <v>0</v>
      </c>
      <c r="E40" s="110">
        <f aca="true" t="shared" si="4" ref="E40:M40">SUM(E41:E43)</f>
        <v>0</v>
      </c>
      <c r="F40" s="110">
        <f t="shared" si="4"/>
        <v>0</v>
      </c>
      <c r="G40" s="110">
        <f t="shared" si="4"/>
        <v>0</v>
      </c>
      <c r="H40" s="110">
        <f t="shared" si="4"/>
        <v>0</v>
      </c>
      <c r="I40" s="110">
        <v>6500000</v>
      </c>
      <c r="J40" s="110">
        <f t="shared" si="4"/>
        <v>0</v>
      </c>
      <c r="K40" s="110">
        <f t="shared" si="4"/>
        <v>0</v>
      </c>
      <c r="L40" s="110">
        <f t="shared" si="4"/>
        <v>0</v>
      </c>
      <c r="M40" s="110">
        <f t="shared" si="4"/>
        <v>0</v>
      </c>
      <c r="N40" s="110">
        <f>C40*100%</f>
        <v>6500000</v>
      </c>
      <c r="O40" s="110">
        <f>N40*100%</f>
        <v>6500000</v>
      </c>
      <c r="P40" s="112"/>
      <c r="Q40" s="112"/>
    </row>
    <row r="41" spans="1:17" s="80" customFormat="1" ht="20.25" customHeight="1">
      <c r="A41" s="113">
        <v>311</v>
      </c>
      <c r="B41" s="114" t="s">
        <v>27</v>
      </c>
      <c r="C41" s="115"/>
      <c r="D41" s="115"/>
      <c r="E41" s="115"/>
      <c r="F41" s="115"/>
      <c r="G41" s="115"/>
      <c r="H41" s="115"/>
      <c r="I41" s="177">
        <v>5500000</v>
      </c>
      <c r="J41" s="115"/>
      <c r="K41" s="115"/>
      <c r="L41" s="115"/>
      <c r="M41" s="115"/>
      <c r="N41" s="115"/>
      <c r="O41" s="115"/>
      <c r="P41" s="112"/>
      <c r="Q41" s="112"/>
    </row>
    <row r="42" spans="1:17" s="80" customFormat="1" ht="20.25" customHeight="1">
      <c r="A42" s="113">
        <v>312</v>
      </c>
      <c r="B42" s="114" t="s">
        <v>58</v>
      </c>
      <c r="C42" s="115"/>
      <c r="D42" s="115"/>
      <c r="E42" s="115"/>
      <c r="F42" s="115"/>
      <c r="G42" s="115"/>
      <c r="H42" s="115"/>
      <c r="I42" s="177">
        <v>200000</v>
      </c>
      <c r="J42" s="115"/>
      <c r="K42" s="115"/>
      <c r="L42" s="115"/>
      <c r="M42" s="115"/>
      <c r="N42" s="115"/>
      <c r="O42" s="115"/>
      <c r="P42" s="112"/>
      <c r="Q42" s="112"/>
    </row>
    <row r="43" spans="1:17" s="80" customFormat="1" ht="20.25" customHeight="1">
      <c r="A43" s="113">
        <v>313</v>
      </c>
      <c r="B43" s="114" t="s">
        <v>91</v>
      </c>
      <c r="C43" s="115"/>
      <c r="D43" s="115"/>
      <c r="E43" s="115"/>
      <c r="F43" s="115"/>
      <c r="G43" s="115"/>
      <c r="H43" s="115"/>
      <c r="I43" s="177">
        <v>800000</v>
      </c>
      <c r="J43" s="115"/>
      <c r="K43" s="115"/>
      <c r="L43" s="115"/>
      <c r="M43" s="115"/>
      <c r="N43" s="115"/>
      <c r="O43" s="115"/>
      <c r="P43" s="112"/>
      <c r="Q43" s="112"/>
    </row>
    <row r="44" spans="1:17" s="80" customFormat="1" ht="20.25" customHeight="1">
      <c r="A44" s="116">
        <v>32</v>
      </c>
      <c r="B44" s="117" t="s">
        <v>8</v>
      </c>
      <c r="C44" s="110">
        <v>350000</v>
      </c>
      <c r="D44" s="118">
        <f>D45</f>
        <v>0</v>
      </c>
      <c r="E44" s="118">
        <f aca="true" t="shared" si="5" ref="E44:M44">E45</f>
        <v>0</v>
      </c>
      <c r="F44" s="118">
        <f t="shared" si="5"/>
        <v>0</v>
      </c>
      <c r="G44" s="118">
        <f t="shared" si="5"/>
        <v>0</v>
      </c>
      <c r="H44" s="118">
        <f t="shared" si="5"/>
        <v>0</v>
      </c>
      <c r="I44" s="119">
        <f>I45+I46</f>
        <v>350000</v>
      </c>
      <c r="J44" s="118">
        <f t="shared" si="5"/>
        <v>0</v>
      </c>
      <c r="K44" s="118">
        <f t="shared" si="5"/>
        <v>0</v>
      </c>
      <c r="L44" s="118">
        <f t="shared" si="5"/>
        <v>0</v>
      </c>
      <c r="M44" s="118">
        <f t="shared" si="5"/>
        <v>0</v>
      </c>
      <c r="N44" s="110">
        <f>C44*100%</f>
        <v>350000</v>
      </c>
      <c r="O44" s="110">
        <f>N44*100%</f>
        <v>350000</v>
      </c>
      <c r="P44" s="112"/>
      <c r="Q44" s="112"/>
    </row>
    <row r="45" spans="1:17" s="80" customFormat="1" ht="20.25" customHeight="1">
      <c r="A45" s="120">
        <v>321</v>
      </c>
      <c r="B45" s="121" t="s">
        <v>60</v>
      </c>
      <c r="C45" s="115"/>
      <c r="D45" s="115"/>
      <c r="E45" s="115"/>
      <c r="F45" s="115"/>
      <c r="G45" s="115"/>
      <c r="H45" s="115"/>
      <c r="I45" s="177">
        <v>300000</v>
      </c>
      <c r="J45" s="115"/>
      <c r="K45" s="115"/>
      <c r="L45" s="115"/>
      <c r="M45" s="115"/>
      <c r="N45" s="115"/>
      <c r="O45" s="115"/>
      <c r="P45" s="112"/>
      <c r="Q45" s="112"/>
    </row>
    <row r="46" spans="1:17" s="80" customFormat="1" ht="20.25" customHeight="1">
      <c r="A46" s="120">
        <v>329</v>
      </c>
      <c r="B46" s="121" t="s">
        <v>103</v>
      </c>
      <c r="C46" s="115"/>
      <c r="D46" s="115"/>
      <c r="E46" s="115"/>
      <c r="F46" s="115"/>
      <c r="G46" s="115"/>
      <c r="H46" s="115"/>
      <c r="I46" s="177">
        <v>50000</v>
      </c>
      <c r="J46" s="115"/>
      <c r="K46" s="115"/>
      <c r="L46" s="115"/>
      <c r="M46" s="115"/>
      <c r="N46" s="115"/>
      <c r="O46" s="115"/>
      <c r="P46" s="112"/>
      <c r="Q46" s="112"/>
    </row>
    <row r="47" spans="1:17" s="80" customFormat="1" ht="19.5" customHeight="1">
      <c r="A47" s="135"/>
      <c r="B47" s="136" t="s">
        <v>12</v>
      </c>
      <c r="C47" s="137">
        <f>C22+C40+C42+C44</f>
        <v>6850000</v>
      </c>
      <c r="D47" s="137">
        <f>D22+D40+D42+D44</f>
        <v>0</v>
      </c>
      <c r="E47" s="137">
        <f>E22+E40</f>
        <v>0</v>
      </c>
      <c r="F47" s="137">
        <f>F22+F40</f>
        <v>0</v>
      </c>
      <c r="G47" s="137">
        <f>G22+G40</f>
        <v>0</v>
      </c>
      <c r="H47" s="137">
        <f>H22+H40</f>
        <v>0</v>
      </c>
      <c r="I47" s="138">
        <f>I40+I44</f>
        <v>6850000</v>
      </c>
      <c r="J47" s="137">
        <f>J22+J40</f>
        <v>0</v>
      </c>
      <c r="K47" s="137">
        <f>K22+K40</f>
        <v>0</v>
      </c>
      <c r="L47" s="137">
        <f>L22+L40</f>
        <v>0</v>
      </c>
      <c r="M47" s="137">
        <f>M22+M40</f>
        <v>0</v>
      </c>
      <c r="N47" s="137">
        <f>N22+N40+N42+N44</f>
        <v>6850000</v>
      </c>
      <c r="O47" s="137">
        <f>O22+O40+O42+O44</f>
        <v>6850000</v>
      </c>
      <c r="P47" s="112"/>
      <c r="Q47" s="112"/>
    </row>
    <row r="48" spans="1:17" ht="14.25" customHeight="1">
      <c r="A48" s="228" t="s">
        <v>85</v>
      </c>
      <c r="B48" s="233"/>
      <c r="C48" s="139">
        <f>C38+C47</f>
        <v>7211400</v>
      </c>
      <c r="D48" s="139"/>
      <c r="E48" s="139"/>
      <c r="F48" s="139"/>
      <c r="G48" s="139"/>
      <c r="H48" s="139"/>
      <c r="I48" s="140"/>
      <c r="J48" s="139"/>
      <c r="K48" s="139"/>
      <c r="L48" s="139"/>
      <c r="M48" s="139"/>
      <c r="N48" s="139">
        <f>N38+N47</f>
        <v>7211400</v>
      </c>
      <c r="O48" s="139">
        <f>O38+O47</f>
        <v>7211400</v>
      </c>
      <c r="P48" s="102"/>
      <c r="Q48" s="102"/>
    </row>
    <row r="49" spans="1:17" ht="14.25" customHeight="1">
      <c r="A49" s="141" t="s">
        <v>69</v>
      </c>
      <c r="B49" s="224" t="s">
        <v>70</v>
      </c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6"/>
      <c r="P49" s="102"/>
      <c r="Q49" s="102"/>
    </row>
    <row r="50" spans="1:17" s="68" customFormat="1" ht="12.75" customHeight="1">
      <c r="A50" s="191" t="s">
        <v>104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3"/>
      <c r="P50" s="99"/>
      <c r="Q50" s="99"/>
    </row>
    <row r="51" spans="1:17" ht="16.5" customHeight="1">
      <c r="A51" s="116">
        <v>32</v>
      </c>
      <c r="B51" s="117" t="s">
        <v>8</v>
      </c>
      <c r="C51" s="110">
        <f>SUM(D51:M51)</f>
        <v>22000</v>
      </c>
      <c r="D51" s="110">
        <f>SUM(D52:D55)</f>
        <v>22000</v>
      </c>
      <c r="E51" s="110">
        <f aca="true" t="shared" si="6" ref="E51:M51">SUM(E52:E55)</f>
        <v>0</v>
      </c>
      <c r="F51" s="110">
        <f t="shared" si="6"/>
        <v>0</v>
      </c>
      <c r="G51" s="110">
        <f t="shared" si="6"/>
        <v>0</v>
      </c>
      <c r="H51" s="110">
        <f t="shared" si="6"/>
        <v>0</v>
      </c>
      <c r="I51" s="110">
        <f t="shared" si="6"/>
        <v>0</v>
      </c>
      <c r="J51" s="110">
        <f t="shared" si="6"/>
        <v>0</v>
      </c>
      <c r="K51" s="110">
        <f t="shared" si="6"/>
        <v>0</v>
      </c>
      <c r="L51" s="110">
        <f t="shared" si="6"/>
        <v>0</v>
      </c>
      <c r="M51" s="110">
        <f t="shared" si="6"/>
        <v>0</v>
      </c>
      <c r="N51" s="110">
        <f>C51*100%</f>
        <v>22000</v>
      </c>
      <c r="O51" s="110">
        <f>N51*100%</f>
        <v>22000</v>
      </c>
      <c r="P51" s="102"/>
      <c r="Q51" s="102"/>
    </row>
    <row r="52" spans="1:17" ht="16.5" customHeight="1">
      <c r="A52" s="120">
        <v>321</v>
      </c>
      <c r="B52" s="121" t="s">
        <v>80</v>
      </c>
      <c r="C52" s="127">
        <v>3000</v>
      </c>
      <c r="D52" s="127">
        <v>3000</v>
      </c>
      <c r="E52" s="127"/>
      <c r="F52" s="127"/>
      <c r="G52" s="127"/>
      <c r="H52" s="127"/>
      <c r="I52" s="105"/>
      <c r="J52" s="127"/>
      <c r="K52" s="127"/>
      <c r="L52" s="127"/>
      <c r="M52" s="127"/>
      <c r="N52" s="127"/>
      <c r="O52" s="127"/>
      <c r="P52" s="102"/>
      <c r="Q52" s="102"/>
    </row>
    <row r="53" spans="1:17" ht="16.5" customHeight="1">
      <c r="A53" s="120">
        <v>322</v>
      </c>
      <c r="B53" s="126" t="s">
        <v>21</v>
      </c>
      <c r="C53" s="127">
        <v>8000</v>
      </c>
      <c r="D53" s="127">
        <v>8000</v>
      </c>
      <c r="E53" s="127"/>
      <c r="F53" s="127"/>
      <c r="G53" s="127"/>
      <c r="H53" s="127"/>
      <c r="I53" s="105"/>
      <c r="J53" s="127"/>
      <c r="K53" s="127"/>
      <c r="L53" s="127"/>
      <c r="M53" s="127"/>
      <c r="N53" s="127"/>
      <c r="O53" s="127"/>
      <c r="P53" s="102"/>
      <c r="Q53" s="102"/>
    </row>
    <row r="54" spans="1:17" ht="13.5">
      <c r="A54" s="120">
        <v>323</v>
      </c>
      <c r="B54" s="130" t="s">
        <v>22</v>
      </c>
      <c r="C54" s="127">
        <v>11000</v>
      </c>
      <c r="D54" s="127">
        <v>11000</v>
      </c>
      <c r="E54" s="127"/>
      <c r="F54" s="127"/>
      <c r="G54" s="127"/>
      <c r="H54" s="127"/>
      <c r="I54" s="105"/>
      <c r="J54" s="127"/>
      <c r="K54" s="127"/>
      <c r="L54" s="127"/>
      <c r="M54" s="127"/>
      <c r="N54" s="127"/>
      <c r="O54" s="127"/>
      <c r="P54" s="102"/>
      <c r="Q54" s="102"/>
    </row>
    <row r="55" spans="1:17" ht="26.25">
      <c r="A55" s="120">
        <v>329</v>
      </c>
      <c r="B55" s="130" t="s">
        <v>30</v>
      </c>
      <c r="C55" s="127">
        <v>0</v>
      </c>
      <c r="D55" s="127">
        <v>0</v>
      </c>
      <c r="E55" s="127"/>
      <c r="F55" s="127"/>
      <c r="G55" s="127"/>
      <c r="H55" s="127"/>
      <c r="I55" s="105"/>
      <c r="J55" s="127"/>
      <c r="K55" s="127"/>
      <c r="L55" s="127"/>
      <c r="M55" s="127"/>
      <c r="N55" s="127"/>
      <c r="O55" s="127"/>
      <c r="P55" s="102"/>
      <c r="Q55" s="102"/>
    </row>
    <row r="56" spans="1:17" ht="13.5">
      <c r="A56" s="142"/>
      <c r="B56" s="143" t="s">
        <v>12</v>
      </c>
      <c r="C56" s="137">
        <f>C51</f>
        <v>22000</v>
      </c>
      <c r="D56" s="137">
        <f>D51</f>
        <v>22000</v>
      </c>
      <c r="E56" s="137">
        <f aca="true" t="shared" si="7" ref="E56:M56">E51</f>
        <v>0</v>
      </c>
      <c r="F56" s="137">
        <f t="shared" si="7"/>
        <v>0</v>
      </c>
      <c r="G56" s="137">
        <f t="shared" si="7"/>
        <v>0</v>
      </c>
      <c r="H56" s="137">
        <f t="shared" si="7"/>
        <v>0</v>
      </c>
      <c r="I56" s="137">
        <f t="shared" si="7"/>
        <v>0</v>
      </c>
      <c r="J56" s="137">
        <f t="shared" si="7"/>
        <v>0</v>
      </c>
      <c r="K56" s="137">
        <f t="shared" si="7"/>
        <v>0</v>
      </c>
      <c r="L56" s="137">
        <f t="shared" si="7"/>
        <v>0</v>
      </c>
      <c r="M56" s="137">
        <f t="shared" si="7"/>
        <v>0</v>
      </c>
      <c r="N56" s="137">
        <f>N51</f>
        <v>22000</v>
      </c>
      <c r="O56" s="137">
        <f>O51</f>
        <v>22000</v>
      </c>
      <c r="P56" s="102"/>
      <c r="Q56" s="102"/>
    </row>
    <row r="57" spans="1:17" ht="13.5">
      <c r="A57" s="195" t="s">
        <v>110</v>
      </c>
      <c r="B57" s="195"/>
      <c r="C57" s="195"/>
      <c r="D57" s="195"/>
      <c r="E57" s="144"/>
      <c r="F57" s="144"/>
      <c r="G57" s="144"/>
      <c r="H57" s="144"/>
      <c r="I57" s="145"/>
      <c r="J57" s="146"/>
      <c r="K57" s="146"/>
      <c r="L57" s="146"/>
      <c r="M57" s="146"/>
      <c r="N57" s="146"/>
      <c r="O57" s="146"/>
      <c r="P57" s="102"/>
      <c r="Q57" s="102"/>
    </row>
    <row r="58" spans="1:17" s="81" customFormat="1" ht="13.5">
      <c r="A58" s="108">
        <v>31</v>
      </c>
      <c r="B58" s="109" t="s">
        <v>28</v>
      </c>
      <c r="C58" s="110">
        <f>SUM(D58:M58)</f>
        <v>0</v>
      </c>
      <c r="D58" s="110">
        <f aca="true" t="shared" si="8" ref="D58:M58">SUM(D59:D61)</f>
        <v>0</v>
      </c>
      <c r="E58" s="110">
        <f t="shared" si="8"/>
        <v>0</v>
      </c>
      <c r="F58" s="110">
        <f t="shared" si="8"/>
        <v>0</v>
      </c>
      <c r="G58" s="110">
        <f t="shared" si="8"/>
        <v>0</v>
      </c>
      <c r="H58" s="110">
        <f t="shared" si="8"/>
        <v>0</v>
      </c>
      <c r="I58" s="111">
        <f>SUM(I59:I61)</f>
        <v>0</v>
      </c>
      <c r="J58" s="110">
        <f t="shared" si="8"/>
        <v>0</v>
      </c>
      <c r="K58" s="110">
        <f t="shared" si="8"/>
        <v>0</v>
      </c>
      <c r="L58" s="110">
        <f t="shared" si="8"/>
        <v>0</v>
      </c>
      <c r="M58" s="110">
        <f t="shared" si="8"/>
        <v>0</v>
      </c>
      <c r="N58" s="110">
        <f>C58*100%</f>
        <v>0</v>
      </c>
      <c r="O58" s="110">
        <f>N58*100%</f>
        <v>0</v>
      </c>
      <c r="P58" s="131"/>
      <c r="Q58" s="131"/>
    </row>
    <row r="59" spans="1:17" ht="13.5">
      <c r="A59" s="113">
        <v>311</v>
      </c>
      <c r="B59" s="114" t="s">
        <v>27</v>
      </c>
      <c r="C59" s="110">
        <f aca="true" t="shared" si="9" ref="C59:C67">SUM(D59:M59)</f>
        <v>0</v>
      </c>
      <c r="D59" s="128"/>
      <c r="E59" s="127"/>
      <c r="F59" s="127"/>
      <c r="G59" s="127"/>
      <c r="H59" s="127"/>
      <c r="I59" s="105">
        <v>0</v>
      </c>
      <c r="J59" s="127"/>
      <c r="K59" s="127"/>
      <c r="L59" s="127"/>
      <c r="M59" s="127"/>
      <c r="N59" s="127"/>
      <c r="O59" s="127"/>
      <c r="P59" s="102"/>
      <c r="Q59" s="102"/>
    </row>
    <row r="60" spans="1:17" ht="13.5">
      <c r="A60" s="113">
        <v>312</v>
      </c>
      <c r="B60" s="114" t="s">
        <v>58</v>
      </c>
      <c r="C60" s="110">
        <f t="shared" si="9"/>
        <v>0</v>
      </c>
      <c r="D60" s="128"/>
      <c r="E60" s="127"/>
      <c r="F60" s="127"/>
      <c r="G60" s="127"/>
      <c r="H60" s="127"/>
      <c r="I60" s="105">
        <v>0</v>
      </c>
      <c r="J60" s="127"/>
      <c r="K60" s="127"/>
      <c r="L60" s="127"/>
      <c r="M60" s="127"/>
      <c r="N60" s="127"/>
      <c r="O60" s="127"/>
      <c r="P60" s="102"/>
      <c r="Q60" s="102"/>
    </row>
    <row r="61" spans="1:17" ht="13.5">
      <c r="A61" s="113">
        <v>313</v>
      </c>
      <c r="B61" s="114" t="s">
        <v>29</v>
      </c>
      <c r="C61" s="110">
        <f t="shared" si="9"/>
        <v>0</v>
      </c>
      <c r="D61" s="128"/>
      <c r="E61" s="127"/>
      <c r="F61" s="127"/>
      <c r="G61" s="127"/>
      <c r="H61" s="127"/>
      <c r="I61" s="105">
        <v>0</v>
      </c>
      <c r="J61" s="127"/>
      <c r="K61" s="127"/>
      <c r="L61" s="127"/>
      <c r="M61" s="127"/>
      <c r="N61" s="127"/>
      <c r="O61" s="127"/>
      <c r="P61" s="102"/>
      <c r="Q61" s="102"/>
    </row>
    <row r="62" spans="1:17" s="62" customFormat="1" ht="13.5">
      <c r="A62" s="147">
        <v>32</v>
      </c>
      <c r="B62" s="147" t="s">
        <v>8</v>
      </c>
      <c r="C62" s="110">
        <f>SUM(D62:M62)</f>
        <v>55500</v>
      </c>
      <c r="D62" s="110">
        <f aca="true" t="shared" si="10" ref="D62:M62">SUM(D63:D66)</f>
        <v>55000</v>
      </c>
      <c r="E62" s="110">
        <f t="shared" si="10"/>
        <v>0</v>
      </c>
      <c r="F62" s="110">
        <f>SUM(F63:F66)</f>
        <v>0</v>
      </c>
      <c r="G62" s="110">
        <f>SUM(G63:G66)</f>
        <v>0</v>
      </c>
      <c r="H62" s="110">
        <f>SUM(H63:H66)</f>
        <v>0</v>
      </c>
      <c r="I62" s="111">
        <f>SUM(I63:I66)</f>
        <v>0</v>
      </c>
      <c r="J62" s="110">
        <f t="shared" si="10"/>
        <v>500</v>
      </c>
      <c r="K62" s="110">
        <f t="shared" si="10"/>
        <v>0</v>
      </c>
      <c r="L62" s="110">
        <f t="shared" si="10"/>
        <v>0</v>
      </c>
      <c r="M62" s="110">
        <f t="shared" si="10"/>
        <v>0</v>
      </c>
      <c r="N62" s="110">
        <f>C62*100%</f>
        <v>55500</v>
      </c>
      <c r="O62" s="110">
        <f>N62*100%</f>
        <v>55500</v>
      </c>
      <c r="P62" s="99"/>
      <c r="Q62" s="99"/>
    </row>
    <row r="63" spans="1:17" s="82" customFormat="1" ht="15.75" customHeight="1">
      <c r="A63" s="120">
        <v>321</v>
      </c>
      <c r="B63" s="121" t="s">
        <v>20</v>
      </c>
      <c r="C63" s="127">
        <f t="shared" si="9"/>
        <v>20500</v>
      </c>
      <c r="D63" s="128">
        <v>20000</v>
      </c>
      <c r="E63" s="128"/>
      <c r="F63" s="128">
        <v>0</v>
      </c>
      <c r="G63" s="128"/>
      <c r="H63" s="128"/>
      <c r="I63" s="105">
        <v>0</v>
      </c>
      <c r="J63" s="127">
        <v>500</v>
      </c>
      <c r="K63" s="127"/>
      <c r="L63" s="127"/>
      <c r="M63" s="127"/>
      <c r="N63" s="127"/>
      <c r="O63" s="127"/>
      <c r="P63" s="148"/>
      <c r="Q63" s="148"/>
    </row>
    <row r="64" spans="1:17" s="62" customFormat="1" ht="15.75" customHeight="1">
      <c r="A64" s="120">
        <v>322</v>
      </c>
      <c r="B64" s="121" t="s">
        <v>21</v>
      </c>
      <c r="C64" s="127">
        <f t="shared" si="9"/>
        <v>7000</v>
      </c>
      <c r="D64" s="128">
        <v>7000</v>
      </c>
      <c r="E64" s="128"/>
      <c r="F64" s="128">
        <v>0</v>
      </c>
      <c r="G64" s="128"/>
      <c r="H64" s="128"/>
      <c r="I64" s="105"/>
      <c r="J64" s="127"/>
      <c r="K64" s="127"/>
      <c r="L64" s="127"/>
      <c r="M64" s="127"/>
      <c r="N64" s="127"/>
      <c r="O64" s="127"/>
      <c r="P64" s="99"/>
      <c r="Q64" s="99"/>
    </row>
    <row r="65" spans="1:17" s="62" customFormat="1" ht="15.75" customHeight="1">
      <c r="A65" s="120">
        <v>323</v>
      </c>
      <c r="B65" s="121" t="s">
        <v>22</v>
      </c>
      <c r="C65" s="127">
        <f t="shared" si="9"/>
        <v>18000</v>
      </c>
      <c r="D65" s="128">
        <v>18000</v>
      </c>
      <c r="E65" s="128"/>
      <c r="F65" s="128">
        <v>0</v>
      </c>
      <c r="G65" s="128"/>
      <c r="H65" s="128"/>
      <c r="I65" s="105">
        <v>0</v>
      </c>
      <c r="J65" s="127"/>
      <c r="K65" s="127"/>
      <c r="L65" s="127"/>
      <c r="M65" s="127"/>
      <c r="N65" s="127"/>
      <c r="O65" s="127"/>
      <c r="P65" s="101"/>
      <c r="Q65" s="101"/>
    </row>
    <row r="66" spans="1:17" s="62" customFormat="1" ht="26.25">
      <c r="A66" s="120">
        <v>329</v>
      </c>
      <c r="B66" s="130" t="s">
        <v>30</v>
      </c>
      <c r="C66" s="127">
        <f t="shared" si="9"/>
        <v>10000</v>
      </c>
      <c r="D66" s="128">
        <v>10000</v>
      </c>
      <c r="E66" s="128"/>
      <c r="F66" s="128">
        <v>0</v>
      </c>
      <c r="G66" s="128"/>
      <c r="H66" s="128"/>
      <c r="I66" s="105">
        <v>0</v>
      </c>
      <c r="J66" s="127">
        <v>0</v>
      </c>
      <c r="K66" s="127"/>
      <c r="L66" s="127"/>
      <c r="M66" s="127"/>
      <c r="N66" s="127"/>
      <c r="O66" s="127"/>
      <c r="P66" s="101"/>
      <c r="Q66" s="101"/>
    </row>
    <row r="67" spans="1:17" s="68" customFormat="1" ht="52.5">
      <c r="A67" s="116">
        <v>37</v>
      </c>
      <c r="B67" s="149" t="s">
        <v>19</v>
      </c>
      <c r="C67" s="110">
        <f t="shared" si="9"/>
        <v>0</v>
      </c>
      <c r="D67" s="133">
        <f>D68</f>
        <v>0</v>
      </c>
      <c r="E67" s="133">
        <f aca="true" t="shared" si="11" ref="E67:M67">E68</f>
        <v>0</v>
      </c>
      <c r="F67" s="133">
        <f t="shared" si="11"/>
        <v>0</v>
      </c>
      <c r="G67" s="133">
        <f t="shared" si="11"/>
        <v>0</v>
      </c>
      <c r="H67" s="133">
        <f t="shared" si="11"/>
        <v>0</v>
      </c>
      <c r="I67" s="134">
        <f>I68</f>
        <v>0</v>
      </c>
      <c r="J67" s="133">
        <f t="shared" si="11"/>
        <v>0</v>
      </c>
      <c r="K67" s="133">
        <f t="shared" si="11"/>
        <v>0</v>
      </c>
      <c r="L67" s="133">
        <f t="shared" si="11"/>
        <v>0</v>
      </c>
      <c r="M67" s="133">
        <f t="shared" si="11"/>
        <v>0</v>
      </c>
      <c r="N67" s="110">
        <f>C67*100%</f>
        <v>0</v>
      </c>
      <c r="O67" s="110">
        <f>N67*100%</f>
        <v>0</v>
      </c>
      <c r="P67" s="99"/>
      <c r="Q67" s="99"/>
    </row>
    <row r="68" spans="1:21" s="62" customFormat="1" ht="26.25">
      <c r="A68" s="120">
        <v>372</v>
      </c>
      <c r="B68" s="150" t="s">
        <v>31</v>
      </c>
      <c r="C68" s="127"/>
      <c r="D68" s="128"/>
      <c r="E68" s="128"/>
      <c r="F68" s="128"/>
      <c r="G68" s="128"/>
      <c r="H68" s="128"/>
      <c r="I68" s="105">
        <v>0</v>
      </c>
      <c r="J68" s="127"/>
      <c r="K68" s="127"/>
      <c r="L68" s="127"/>
      <c r="M68" s="127"/>
      <c r="N68" s="127"/>
      <c r="O68" s="127"/>
      <c r="P68" s="101"/>
      <c r="Q68" s="101"/>
      <c r="U68" s="82"/>
    </row>
    <row r="69" spans="1:17" s="68" customFormat="1" ht="25.5" customHeight="1">
      <c r="A69" s="151">
        <v>42</v>
      </c>
      <c r="B69" s="152" t="s">
        <v>10</v>
      </c>
      <c r="C69" s="110">
        <f>SUM(D69:M69)</f>
        <v>0</v>
      </c>
      <c r="D69" s="110">
        <f aca="true" t="shared" si="12" ref="D69:M69">D70+D71</f>
        <v>0</v>
      </c>
      <c r="E69" s="110">
        <f t="shared" si="12"/>
        <v>0</v>
      </c>
      <c r="F69" s="110">
        <f>F70+F71</f>
        <v>0</v>
      </c>
      <c r="G69" s="110">
        <f t="shared" si="12"/>
        <v>0</v>
      </c>
      <c r="H69" s="110">
        <f t="shared" si="12"/>
        <v>0</v>
      </c>
      <c r="I69" s="111">
        <f t="shared" si="12"/>
        <v>0</v>
      </c>
      <c r="J69" s="110">
        <f t="shared" si="12"/>
        <v>0</v>
      </c>
      <c r="K69" s="110">
        <f t="shared" si="12"/>
        <v>0</v>
      </c>
      <c r="L69" s="110">
        <f t="shared" si="12"/>
        <v>0</v>
      </c>
      <c r="M69" s="110">
        <f t="shared" si="12"/>
        <v>0</v>
      </c>
      <c r="N69" s="110">
        <f>C69*100%</f>
        <v>0</v>
      </c>
      <c r="O69" s="110">
        <f>N69*100%</f>
        <v>0</v>
      </c>
      <c r="P69" s="99"/>
      <c r="Q69" s="99"/>
    </row>
    <row r="70" spans="1:17" s="62" customFormat="1" ht="13.5">
      <c r="A70" s="120">
        <v>422</v>
      </c>
      <c r="B70" s="150" t="s">
        <v>105</v>
      </c>
      <c r="C70" s="127">
        <f>SUM(D70:M70)</f>
        <v>0</v>
      </c>
      <c r="D70" s="128">
        <v>0</v>
      </c>
      <c r="E70" s="128"/>
      <c r="F70" s="128">
        <v>0</v>
      </c>
      <c r="G70" s="128"/>
      <c r="H70" s="128"/>
      <c r="I70" s="105"/>
      <c r="J70" s="127"/>
      <c r="K70" s="127"/>
      <c r="L70" s="127"/>
      <c r="M70" s="127"/>
      <c r="N70" s="127"/>
      <c r="O70" s="127"/>
      <c r="P70" s="101"/>
      <c r="Q70" s="101"/>
    </row>
    <row r="71" spans="1:17" s="62" customFormat="1" ht="24.75" customHeight="1">
      <c r="A71" s="120">
        <v>424</v>
      </c>
      <c r="B71" s="153" t="s">
        <v>26</v>
      </c>
      <c r="C71" s="127">
        <f>SUM(D71:M71)</f>
        <v>0</v>
      </c>
      <c r="D71" s="128">
        <v>0</v>
      </c>
      <c r="E71" s="128"/>
      <c r="F71" s="128"/>
      <c r="G71" s="128"/>
      <c r="H71" s="128"/>
      <c r="I71" s="105"/>
      <c r="J71" s="127">
        <v>0</v>
      </c>
      <c r="K71" s="127"/>
      <c r="L71" s="127"/>
      <c r="M71" s="127"/>
      <c r="N71" s="127"/>
      <c r="O71" s="127"/>
      <c r="P71" s="101"/>
      <c r="Q71" s="101"/>
    </row>
    <row r="72" spans="1:17" s="68" customFormat="1" ht="12.75" customHeight="1">
      <c r="A72" s="122"/>
      <c r="B72" s="154" t="s">
        <v>12</v>
      </c>
      <c r="C72" s="123">
        <f>C62+C69+C58+C67</f>
        <v>55500</v>
      </c>
      <c r="D72" s="123">
        <f>D62+D69</f>
        <v>55000</v>
      </c>
      <c r="E72" s="123">
        <f>E62+E58+E67</f>
        <v>0</v>
      </c>
      <c r="F72" s="123">
        <f>F62+F69</f>
        <v>0</v>
      </c>
      <c r="G72" s="123">
        <f>G62+G69</f>
        <v>0</v>
      </c>
      <c r="H72" s="123">
        <f>H62+H69</f>
        <v>0</v>
      </c>
      <c r="I72" s="124">
        <f>I62+I69+I67+I58</f>
        <v>0</v>
      </c>
      <c r="J72" s="123">
        <f>J62+J69+J67+J58</f>
        <v>500</v>
      </c>
      <c r="K72" s="123">
        <f>K62+K69</f>
        <v>0</v>
      </c>
      <c r="L72" s="123">
        <f>L62+L69</f>
        <v>0</v>
      </c>
      <c r="M72" s="123">
        <f>M62+M69</f>
        <v>0</v>
      </c>
      <c r="N72" s="123">
        <f>N58+N62+N67+N69</f>
        <v>55500</v>
      </c>
      <c r="O72" s="123">
        <f>O58+O62+O67+O69</f>
        <v>55500</v>
      </c>
      <c r="P72" s="99"/>
      <c r="Q72" s="99"/>
    </row>
    <row r="73" spans="1:17" ht="14.25" customHeight="1">
      <c r="A73" s="196" t="s">
        <v>74</v>
      </c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02"/>
      <c r="Q73" s="102"/>
    </row>
    <row r="74" spans="1:17" s="81" customFormat="1" ht="13.5">
      <c r="A74" s="108">
        <v>31</v>
      </c>
      <c r="B74" s="109" t="s">
        <v>28</v>
      </c>
      <c r="C74" s="110">
        <f aca="true" t="shared" si="13" ref="C74:C81">SUM(D74:M74)</f>
        <v>2000</v>
      </c>
      <c r="D74" s="110">
        <f aca="true" t="shared" si="14" ref="D74:M74">SUM(D75:D77)</f>
        <v>0</v>
      </c>
      <c r="E74" s="110">
        <f t="shared" si="14"/>
        <v>0</v>
      </c>
      <c r="F74" s="110">
        <f t="shared" si="14"/>
        <v>0</v>
      </c>
      <c r="G74" s="110">
        <f t="shared" si="14"/>
        <v>0</v>
      </c>
      <c r="H74" s="110">
        <f t="shared" si="14"/>
        <v>0</v>
      </c>
      <c r="I74" s="111">
        <f t="shared" si="14"/>
        <v>2000</v>
      </c>
      <c r="J74" s="110">
        <f t="shared" si="14"/>
        <v>0</v>
      </c>
      <c r="K74" s="110">
        <f t="shared" si="14"/>
        <v>0</v>
      </c>
      <c r="L74" s="110">
        <f t="shared" si="14"/>
        <v>0</v>
      </c>
      <c r="M74" s="110">
        <f t="shared" si="14"/>
        <v>0</v>
      </c>
      <c r="N74" s="110">
        <f>C74*100%</f>
        <v>2000</v>
      </c>
      <c r="O74" s="110">
        <f>N74*100%</f>
        <v>2000</v>
      </c>
      <c r="P74" s="131"/>
      <c r="Q74" s="131"/>
    </row>
    <row r="75" spans="1:17" ht="13.5">
      <c r="A75" s="113">
        <v>311</v>
      </c>
      <c r="B75" s="114" t="s">
        <v>27</v>
      </c>
      <c r="C75" s="110">
        <f t="shared" si="13"/>
        <v>0</v>
      </c>
      <c r="D75" s="128"/>
      <c r="E75" s="127"/>
      <c r="F75" s="127"/>
      <c r="G75" s="127"/>
      <c r="H75" s="127"/>
      <c r="I75" s="105">
        <v>0</v>
      </c>
      <c r="J75" s="127"/>
      <c r="K75" s="127"/>
      <c r="L75" s="127"/>
      <c r="M75" s="127"/>
      <c r="N75" s="127"/>
      <c r="O75" s="127"/>
      <c r="P75" s="102"/>
      <c r="Q75" s="102"/>
    </row>
    <row r="76" spans="1:17" ht="13.5">
      <c r="A76" s="113">
        <v>312</v>
      </c>
      <c r="B76" s="114" t="s">
        <v>58</v>
      </c>
      <c r="C76" s="110">
        <f t="shared" si="13"/>
        <v>2000</v>
      </c>
      <c r="D76" s="128"/>
      <c r="E76" s="127"/>
      <c r="F76" s="127"/>
      <c r="G76" s="127"/>
      <c r="H76" s="127"/>
      <c r="I76" s="105">
        <v>2000</v>
      </c>
      <c r="J76" s="127"/>
      <c r="K76" s="127"/>
      <c r="L76" s="127"/>
      <c r="M76" s="127"/>
      <c r="N76" s="127"/>
      <c r="O76" s="127"/>
      <c r="P76" s="102"/>
      <c r="Q76" s="102"/>
    </row>
    <row r="77" spans="1:17" ht="13.5">
      <c r="A77" s="113">
        <v>313</v>
      </c>
      <c r="B77" s="114" t="s">
        <v>29</v>
      </c>
      <c r="C77" s="110">
        <f t="shared" si="13"/>
        <v>0</v>
      </c>
      <c r="D77" s="128"/>
      <c r="E77" s="127"/>
      <c r="F77" s="127"/>
      <c r="G77" s="127"/>
      <c r="H77" s="127"/>
      <c r="I77" s="105">
        <v>0</v>
      </c>
      <c r="J77" s="127"/>
      <c r="K77" s="127"/>
      <c r="L77" s="127"/>
      <c r="M77" s="127"/>
      <c r="N77" s="127"/>
      <c r="O77" s="127"/>
      <c r="P77" s="102"/>
      <c r="Q77" s="102"/>
    </row>
    <row r="78" spans="1:17" ht="16.5" customHeight="1">
      <c r="A78" s="116">
        <v>32</v>
      </c>
      <c r="B78" s="117" t="s">
        <v>8</v>
      </c>
      <c r="C78" s="110">
        <f t="shared" si="13"/>
        <v>418000</v>
      </c>
      <c r="D78" s="110">
        <f>SUM(D79:D83)</f>
        <v>375000</v>
      </c>
      <c r="E78" s="110">
        <f aca="true" t="shared" si="15" ref="E78:M78">SUM(E79:E84)</f>
        <v>15000</v>
      </c>
      <c r="F78" s="110">
        <f t="shared" si="15"/>
        <v>1000</v>
      </c>
      <c r="G78" s="110">
        <f t="shared" si="15"/>
        <v>0</v>
      </c>
      <c r="H78" s="110">
        <f t="shared" si="15"/>
        <v>8000</v>
      </c>
      <c r="I78" s="110">
        <f t="shared" si="15"/>
        <v>14000</v>
      </c>
      <c r="J78" s="110">
        <f t="shared" si="15"/>
        <v>0</v>
      </c>
      <c r="K78" s="110">
        <f t="shared" si="15"/>
        <v>5000</v>
      </c>
      <c r="L78" s="110">
        <f t="shared" si="15"/>
        <v>0</v>
      </c>
      <c r="M78" s="110">
        <f t="shared" si="15"/>
        <v>0</v>
      </c>
      <c r="N78" s="110">
        <f>C78*100%</f>
        <v>418000</v>
      </c>
      <c r="O78" s="110">
        <f>N78*100%</f>
        <v>418000</v>
      </c>
      <c r="P78" s="102"/>
      <c r="Q78" s="102"/>
    </row>
    <row r="79" spans="1:17" ht="16.5" customHeight="1">
      <c r="A79" s="120">
        <v>321</v>
      </c>
      <c r="B79" s="126" t="s">
        <v>20</v>
      </c>
      <c r="C79" s="127">
        <f t="shared" si="13"/>
        <v>5000</v>
      </c>
      <c r="D79" s="128"/>
      <c r="E79" s="129"/>
      <c r="F79" s="129">
        <v>1000</v>
      </c>
      <c r="G79" s="129"/>
      <c r="H79" s="129"/>
      <c r="I79" s="105">
        <v>4000</v>
      </c>
      <c r="J79" s="127"/>
      <c r="K79" s="127"/>
      <c r="L79" s="127"/>
      <c r="M79" s="127"/>
      <c r="N79" s="127"/>
      <c r="O79" s="127"/>
      <c r="P79" s="102"/>
      <c r="Q79" s="102"/>
    </row>
    <row r="80" spans="1:17" ht="16.5" customHeight="1">
      <c r="A80" s="120">
        <v>322</v>
      </c>
      <c r="B80" s="126" t="s">
        <v>21</v>
      </c>
      <c r="C80" s="127">
        <f t="shared" si="13"/>
        <v>295000</v>
      </c>
      <c r="D80" s="128">
        <v>280000</v>
      </c>
      <c r="E80" s="129">
        <v>1000</v>
      </c>
      <c r="F80" s="129"/>
      <c r="G80" s="129"/>
      <c r="H80" s="129"/>
      <c r="I80" s="105">
        <v>10000</v>
      </c>
      <c r="J80" s="127"/>
      <c r="K80" s="127">
        <v>4000</v>
      </c>
      <c r="L80" s="127"/>
      <c r="M80" s="127"/>
      <c r="N80" s="127"/>
      <c r="O80" s="127"/>
      <c r="P80" s="102"/>
      <c r="Q80" s="102"/>
    </row>
    <row r="81" spans="1:17" ht="16.5" customHeight="1">
      <c r="A81" s="120">
        <v>323</v>
      </c>
      <c r="B81" s="126" t="s">
        <v>22</v>
      </c>
      <c r="C81" s="127">
        <f t="shared" si="13"/>
        <v>89000</v>
      </c>
      <c r="D81" s="128">
        <v>75000</v>
      </c>
      <c r="E81" s="129">
        <v>14000</v>
      </c>
      <c r="F81" s="129">
        <v>0</v>
      </c>
      <c r="G81" s="129"/>
      <c r="H81" s="129"/>
      <c r="I81" s="105"/>
      <c r="J81" s="127"/>
      <c r="K81" s="127"/>
      <c r="L81" s="127"/>
      <c r="M81" s="127"/>
      <c r="N81" s="127"/>
      <c r="O81" s="127"/>
      <c r="P81" s="102"/>
      <c r="Q81" s="102"/>
    </row>
    <row r="82" spans="1:17" ht="26.25">
      <c r="A82" s="120">
        <v>324</v>
      </c>
      <c r="B82" s="130" t="s">
        <v>18</v>
      </c>
      <c r="C82" s="127">
        <f>SUM(D82:N82)</f>
        <v>8000</v>
      </c>
      <c r="D82" s="128"/>
      <c r="E82" s="129"/>
      <c r="F82" s="129"/>
      <c r="G82" s="129"/>
      <c r="H82" s="129">
        <v>8000</v>
      </c>
      <c r="I82" s="105"/>
      <c r="J82" s="127"/>
      <c r="K82" s="127"/>
      <c r="L82" s="127"/>
      <c r="M82" s="127"/>
      <c r="N82" s="127"/>
      <c r="O82" s="127"/>
      <c r="P82" s="102"/>
      <c r="Q82" s="102"/>
    </row>
    <row r="83" spans="1:17" ht="26.25">
      <c r="A83" s="120">
        <v>329</v>
      </c>
      <c r="B83" s="130" t="s">
        <v>24</v>
      </c>
      <c r="C83" s="127">
        <f aca="true" t="shared" si="16" ref="C83:C92">SUM(D83:M83)</f>
        <v>21000</v>
      </c>
      <c r="D83" s="128">
        <v>20000</v>
      </c>
      <c r="E83" s="129">
        <v>0</v>
      </c>
      <c r="F83" s="129">
        <v>0</v>
      </c>
      <c r="G83" s="129"/>
      <c r="H83" s="129"/>
      <c r="I83" s="105"/>
      <c r="J83" s="127"/>
      <c r="K83" s="127">
        <v>1000</v>
      </c>
      <c r="L83" s="127"/>
      <c r="M83" s="127"/>
      <c r="N83" s="127"/>
      <c r="O83" s="127"/>
      <c r="P83" s="102"/>
      <c r="Q83" s="102"/>
    </row>
    <row r="84" spans="1:17" ht="41.25" customHeight="1">
      <c r="A84" s="120">
        <v>37</v>
      </c>
      <c r="B84" s="155" t="s">
        <v>39</v>
      </c>
      <c r="C84" s="110">
        <f>SUM(D84:M84)</f>
        <v>0</v>
      </c>
      <c r="D84" s="133">
        <f>SUM(D85)</f>
        <v>0</v>
      </c>
      <c r="E84" s="133">
        <f aca="true" t="shared" si="17" ref="E84:M84">SUM(E85)</f>
        <v>0</v>
      </c>
      <c r="F84" s="133">
        <f t="shared" si="17"/>
        <v>0</v>
      </c>
      <c r="G84" s="133">
        <f t="shared" si="17"/>
        <v>0</v>
      </c>
      <c r="H84" s="133">
        <f t="shared" si="17"/>
        <v>0</v>
      </c>
      <c r="I84" s="133">
        <f t="shared" si="17"/>
        <v>0</v>
      </c>
      <c r="J84" s="133">
        <f t="shared" si="17"/>
        <v>0</v>
      </c>
      <c r="K84" s="133">
        <f t="shared" si="17"/>
        <v>0</v>
      </c>
      <c r="L84" s="133">
        <f t="shared" si="17"/>
        <v>0</v>
      </c>
      <c r="M84" s="133">
        <f t="shared" si="17"/>
        <v>0</v>
      </c>
      <c r="N84" s="110">
        <f>C84*100%</f>
        <v>0</v>
      </c>
      <c r="O84" s="110">
        <f>D84*100%</f>
        <v>0</v>
      </c>
      <c r="P84" s="102"/>
      <c r="Q84" s="102"/>
    </row>
    <row r="85" spans="1:17" ht="26.25">
      <c r="A85" s="120">
        <v>372</v>
      </c>
      <c r="B85" s="155" t="s">
        <v>31</v>
      </c>
      <c r="C85" s="127">
        <f t="shared" si="16"/>
        <v>0</v>
      </c>
      <c r="D85" s="128"/>
      <c r="E85" s="129"/>
      <c r="F85" s="129"/>
      <c r="G85" s="129"/>
      <c r="H85" s="129"/>
      <c r="I85" s="105"/>
      <c r="J85" s="127"/>
      <c r="K85" s="127"/>
      <c r="L85" s="127"/>
      <c r="M85" s="127"/>
      <c r="N85" s="127"/>
      <c r="O85" s="127"/>
      <c r="P85" s="102"/>
      <c r="Q85" s="102"/>
    </row>
    <row r="86" spans="1:17" ht="13.5">
      <c r="A86" s="116">
        <v>41</v>
      </c>
      <c r="B86" s="155"/>
      <c r="C86" s="110">
        <f>SUM(D86:M86)</f>
        <v>0</v>
      </c>
      <c r="D86" s="133">
        <f>SUM(D87)</f>
        <v>0</v>
      </c>
      <c r="E86" s="129"/>
      <c r="F86" s="129"/>
      <c r="G86" s="129"/>
      <c r="H86" s="129"/>
      <c r="I86" s="105"/>
      <c r="J86" s="127"/>
      <c r="K86" s="127"/>
      <c r="L86" s="127"/>
      <c r="M86" s="127"/>
      <c r="N86" s="110">
        <f>C86*100%</f>
        <v>0</v>
      </c>
      <c r="O86" s="110">
        <f>D86*100%</f>
        <v>0</v>
      </c>
      <c r="P86" s="102"/>
      <c r="Q86" s="102"/>
    </row>
    <row r="87" spans="1:17" ht="13.5">
      <c r="A87" s="120">
        <v>4123</v>
      </c>
      <c r="B87" s="156" t="s">
        <v>81</v>
      </c>
      <c r="C87" s="127">
        <f t="shared" si="16"/>
        <v>0</v>
      </c>
      <c r="D87" s="128">
        <v>0</v>
      </c>
      <c r="E87" s="129"/>
      <c r="F87" s="129"/>
      <c r="G87" s="129"/>
      <c r="H87" s="129"/>
      <c r="I87" s="105"/>
      <c r="J87" s="127"/>
      <c r="K87" s="127"/>
      <c r="L87" s="127"/>
      <c r="M87" s="127"/>
      <c r="N87" s="127"/>
      <c r="O87" s="127"/>
      <c r="P87" s="102"/>
      <c r="Q87" s="102"/>
    </row>
    <row r="88" spans="1:17" s="81" customFormat="1" ht="28.5" customHeight="1">
      <c r="A88" s="116">
        <v>42</v>
      </c>
      <c r="B88" s="149" t="s">
        <v>10</v>
      </c>
      <c r="C88" s="110">
        <f>SUM(D88:M88)</f>
        <v>64200</v>
      </c>
      <c r="D88" s="133">
        <f>SUM(D89:D90)</f>
        <v>55000</v>
      </c>
      <c r="E88" s="133">
        <f>SUM(E89:E90)</f>
        <v>0</v>
      </c>
      <c r="F88" s="133">
        <f>SUM(F89:F89)</f>
        <v>0</v>
      </c>
      <c r="G88" s="133">
        <f>SUM(G89:G89)</f>
        <v>0</v>
      </c>
      <c r="H88" s="133">
        <f>SUM(H89:H89)</f>
        <v>0</v>
      </c>
      <c r="I88" s="133">
        <v>4000</v>
      </c>
      <c r="J88" s="133">
        <f>SUM(J89:J89)</f>
        <v>0</v>
      </c>
      <c r="K88" s="133">
        <f>SUM(K89:K90)</f>
        <v>4000</v>
      </c>
      <c r="L88" s="133">
        <f>SUM(L89:L90)</f>
        <v>1200</v>
      </c>
      <c r="M88" s="133">
        <f>SUM(M89:M90)</f>
        <v>0</v>
      </c>
      <c r="N88" s="110">
        <f>C88*100%</f>
        <v>64200</v>
      </c>
      <c r="O88" s="110">
        <f>C88*100%</f>
        <v>64200</v>
      </c>
      <c r="P88" s="131" t="e">
        <f>#REF!</f>
        <v>#REF!</v>
      </c>
      <c r="Q88" s="131" t="e">
        <f>#REF!</f>
        <v>#REF!</v>
      </c>
    </row>
    <row r="89" spans="1:17" ht="28.5" customHeight="1">
      <c r="A89" s="120">
        <v>422</v>
      </c>
      <c r="B89" s="150" t="s">
        <v>25</v>
      </c>
      <c r="C89" s="127">
        <f t="shared" si="16"/>
        <v>60200</v>
      </c>
      <c r="D89" s="128">
        <v>55000</v>
      </c>
      <c r="E89" s="128"/>
      <c r="F89" s="128"/>
      <c r="G89" s="128"/>
      <c r="H89" s="128"/>
      <c r="I89" s="105"/>
      <c r="J89" s="127"/>
      <c r="K89" s="127">
        <v>4000</v>
      </c>
      <c r="L89" s="127">
        <v>1200</v>
      </c>
      <c r="M89" s="127"/>
      <c r="N89" s="110"/>
      <c r="O89" s="110"/>
      <c r="P89" s="102"/>
      <c r="Q89" s="102"/>
    </row>
    <row r="90" spans="1:17" ht="26.25">
      <c r="A90" s="120">
        <v>424</v>
      </c>
      <c r="B90" s="153" t="s">
        <v>26</v>
      </c>
      <c r="C90" s="127">
        <f t="shared" si="16"/>
        <v>4000</v>
      </c>
      <c r="D90" s="128">
        <v>0</v>
      </c>
      <c r="E90" s="128">
        <v>0</v>
      </c>
      <c r="F90" s="128"/>
      <c r="G90" s="128"/>
      <c r="H90" s="128"/>
      <c r="I90" s="105">
        <v>4000</v>
      </c>
      <c r="J90" s="127"/>
      <c r="K90" s="127">
        <v>0</v>
      </c>
      <c r="L90" s="127"/>
      <c r="M90" s="127"/>
      <c r="N90" s="110"/>
      <c r="O90" s="110"/>
      <c r="P90" s="102"/>
      <c r="Q90" s="102"/>
    </row>
    <row r="91" spans="1:17" ht="26.25">
      <c r="A91" s="116">
        <v>45</v>
      </c>
      <c r="B91" s="157" t="s">
        <v>64</v>
      </c>
      <c r="C91" s="110">
        <f>SUM(D91:M91)</f>
        <v>40000</v>
      </c>
      <c r="D91" s="133">
        <f>SUM(D92)</f>
        <v>40000</v>
      </c>
      <c r="E91" s="128"/>
      <c r="F91" s="128"/>
      <c r="G91" s="128"/>
      <c r="H91" s="128"/>
      <c r="I91" s="105"/>
      <c r="J91" s="127"/>
      <c r="K91" s="127"/>
      <c r="L91" s="127"/>
      <c r="M91" s="127"/>
      <c r="N91" s="110">
        <f>C91*100%</f>
        <v>40000</v>
      </c>
      <c r="O91" s="110">
        <f>C91*100%</f>
        <v>40000</v>
      </c>
      <c r="P91" s="102"/>
      <c r="Q91" s="102"/>
    </row>
    <row r="92" spans="1:17" ht="26.25">
      <c r="A92" s="120">
        <v>451</v>
      </c>
      <c r="B92" s="153" t="s">
        <v>64</v>
      </c>
      <c r="C92" s="127">
        <f t="shared" si="16"/>
        <v>40000</v>
      </c>
      <c r="D92" s="128">
        <v>40000</v>
      </c>
      <c r="E92" s="128"/>
      <c r="F92" s="128"/>
      <c r="G92" s="128"/>
      <c r="H92" s="128"/>
      <c r="I92" s="105"/>
      <c r="J92" s="127"/>
      <c r="K92" s="127"/>
      <c r="L92" s="127"/>
      <c r="M92" s="127"/>
      <c r="N92" s="110"/>
      <c r="O92" s="110"/>
      <c r="P92" s="102"/>
      <c r="Q92" s="102"/>
    </row>
    <row r="93" spans="1:17" ht="14.25" customHeight="1">
      <c r="A93" s="135"/>
      <c r="B93" s="136" t="s">
        <v>12</v>
      </c>
      <c r="C93" s="137">
        <f>C74+C78+C88+C91</f>
        <v>524200</v>
      </c>
      <c r="D93" s="137">
        <f>D88+D84+D78+D86+D91</f>
        <v>470000</v>
      </c>
      <c r="E93" s="137">
        <f>E78+E27+E88</f>
        <v>15000</v>
      </c>
      <c r="F93" s="137">
        <f>F78+F27+F88</f>
        <v>1000</v>
      </c>
      <c r="G93" s="137">
        <f>G78+G27+G88</f>
        <v>0</v>
      </c>
      <c r="H93" s="137">
        <f>H78+H27+H88</f>
        <v>8000</v>
      </c>
      <c r="I93" s="137">
        <f>I88+I78+I74</f>
        <v>20000</v>
      </c>
      <c r="J93" s="137">
        <f>J78+J27+J88</f>
        <v>0</v>
      </c>
      <c r="K93" s="137">
        <f>K78+K27+K88</f>
        <v>9000</v>
      </c>
      <c r="L93" s="137">
        <f>L32+L27+L88</f>
        <v>1200</v>
      </c>
      <c r="M93" s="137">
        <f>M32+M27+M88</f>
        <v>0</v>
      </c>
      <c r="N93" s="137">
        <f>N78+N84+N88+N91+N86</f>
        <v>522200</v>
      </c>
      <c r="O93" s="137">
        <f>O78+O84+O88+O91+O86</f>
        <v>522200</v>
      </c>
      <c r="P93" s="102"/>
      <c r="Q93" s="102"/>
    </row>
    <row r="94" spans="1:17" s="68" customFormat="1" ht="18.75" customHeight="1">
      <c r="A94" s="158" t="s">
        <v>75</v>
      </c>
      <c r="B94" s="159"/>
      <c r="C94" s="160"/>
      <c r="D94" s="160"/>
      <c r="E94" s="160"/>
      <c r="F94" s="160"/>
      <c r="G94" s="160"/>
      <c r="H94" s="160"/>
      <c r="I94" s="161"/>
      <c r="J94" s="160"/>
      <c r="K94" s="160"/>
      <c r="L94" s="160"/>
      <c r="M94" s="160"/>
      <c r="N94" s="160"/>
      <c r="O94" s="162"/>
      <c r="P94" s="99"/>
      <c r="Q94" s="99"/>
    </row>
    <row r="95" spans="1:17" s="68" customFormat="1" ht="16.5" customHeight="1">
      <c r="A95" s="163">
        <v>32</v>
      </c>
      <c r="B95" s="164" t="s">
        <v>8</v>
      </c>
      <c r="C95" s="165">
        <f>SUM(D95:M95)</f>
        <v>2000</v>
      </c>
      <c r="D95" s="165">
        <f>SUM(D96:D99)</f>
        <v>0</v>
      </c>
      <c r="E95" s="165">
        <f>SUM(E96:E99)</f>
        <v>0</v>
      </c>
      <c r="F95" s="165">
        <f>SUM(F96:F99)</f>
        <v>0</v>
      </c>
      <c r="G95" s="165"/>
      <c r="H95" s="165">
        <f>SUM(H96:H99)</f>
        <v>0</v>
      </c>
      <c r="I95" s="166">
        <f>SUM(I96:I99)</f>
        <v>2000</v>
      </c>
      <c r="J95" s="165">
        <f>SUM(J96:J100)</f>
        <v>0</v>
      </c>
      <c r="K95" s="165">
        <f>SUM(K96:K100)</f>
        <v>0</v>
      </c>
      <c r="L95" s="165">
        <f>SUM(L96:L100)</f>
        <v>0</v>
      </c>
      <c r="M95" s="165">
        <f>SUM(M96:M100)</f>
        <v>0</v>
      </c>
      <c r="N95" s="165">
        <f>C95*100%</f>
        <v>2000</v>
      </c>
      <c r="O95" s="165">
        <f>N95*100%</f>
        <v>2000</v>
      </c>
      <c r="P95" s="99"/>
      <c r="Q95" s="99"/>
    </row>
    <row r="96" spans="1:17" s="68" customFormat="1" ht="16.5" customHeight="1">
      <c r="A96" s="120">
        <v>321</v>
      </c>
      <c r="B96" s="126" t="s">
        <v>20</v>
      </c>
      <c r="C96" s="127">
        <v>1000</v>
      </c>
      <c r="D96" s="127"/>
      <c r="E96" s="127"/>
      <c r="F96" s="127"/>
      <c r="G96" s="127"/>
      <c r="H96" s="127"/>
      <c r="I96" s="105">
        <v>1000</v>
      </c>
      <c r="J96" s="127"/>
      <c r="K96" s="127"/>
      <c r="L96" s="127"/>
      <c r="M96" s="127"/>
      <c r="N96" s="127"/>
      <c r="O96" s="127"/>
      <c r="P96" s="99"/>
      <c r="Q96" s="99"/>
    </row>
    <row r="97" spans="1:17" s="68" customFormat="1" ht="16.5" customHeight="1">
      <c r="A97" s="120">
        <v>322</v>
      </c>
      <c r="B97" s="126" t="s">
        <v>21</v>
      </c>
      <c r="C97" s="127">
        <f>SUM(D97:M97)</f>
        <v>1000</v>
      </c>
      <c r="D97" s="127"/>
      <c r="E97" s="127"/>
      <c r="F97" s="127"/>
      <c r="G97" s="127"/>
      <c r="H97" s="127"/>
      <c r="I97" s="105">
        <v>1000</v>
      </c>
      <c r="J97" s="127"/>
      <c r="K97" s="127"/>
      <c r="L97" s="127"/>
      <c r="M97" s="127"/>
      <c r="N97" s="127"/>
      <c r="O97" s="127"/>
      <c r="P97" s="99"/>
      <c r="Q97" s="99"/>
    </row>
    <row r="98" spans="1:17" s="68" customFormat="1" ht="16.5" customHeight="1">
      <c r="A98" s="120">
        <v>323</v>
      </c>
      <c r="B98" s="126" t="s">
        <v>22</v>
      </c>
      <c r="C98" s="127">
        <f>SUM(D98:M98)</f>
        <v>0</v>
      </c>
      <c r="D98" s="127"/>
      <c r="E98" s="127"/>
      <c r="F98" s="127"/>
      <c r="G98" s="127"/>
      <c r="H98" s="127"/>
      <c r="I98" s="105">
        <v>0</v>
      </c>
      <c r="J98" s="127"/>
      <c r="K98" s="127"/>
      <c r="L98" s="127"/>
      <c r="M98" s="127"/>
      <c r="N98" s="127"/>
      <c r="O98" s="127"/>
      <c r="P98" s="99"/>
      <c r="Q98" s="99"/>
    </row>
    <row r="99" spans="1:17" s="68" customFormat="1" ht="26.25">
      <c r="A99" s="120">
        <v>329</v>
      </c>
      <c r="B99" s="130" t="s">
        <v>30</v>
      </c>
      <c r="C99" s="127">
        <f>SUM(D99:M99)</f>
        <v>0</v>
      </c>
      <c r="D99" s="127"/>
      <c r="E99" s="127"/>
      <c r="F99" s="127"/>
      <c r="G99" s="127"/>
      <c r="H99" s="127"/>
      <c r="I99" s="105">
        <v>0</v>
      </c>
      <c r="J99" s="127"/>
      <c r="K99" s="127"/>
      <c r="L99" s="127"/>
      <c r="M99" s="127"/>
      <c r="N99" s="127"/>
      <c r="O99" s="127"/>
      <c r="P99" s="99"/>
      <c r="Q99" s="99"/>
    </row>
    <row r="100" spans="1:17" s="68" customFormat="1" ht="12.75" customHeight="1">
      <c r="A100" s="142"/>
      <c r="B100" s="143" t="s">
        <v>12</v>
      </c>
      <c r="C100" s="137">
        <f>C95</f>
        <v>2000</v>
      </c>
      <c r="D100" s="137">
        <f>D95</f>
        <v>0</v>
      </c>
      <c r="E100" s="137">
        <f>SUM(E96:E99)</f>
        <v>0</v>
      </c>
      <c r="F100" s="137">
        <f aca="true" t="shared" si="18" ref="F100:M100">SUM(F96:F99)</f>
        <v>0</v>
      </c>
      <c r="G100" s="137">
        <f t="shared" si="18"/>
        <v>0</v>
      </c>
      <c r="H100" s="137">
        <f t="shared" si="18"/>
        <v>0</v>
      </c>
      <c r="I100" s="138">
        <f t="shared" si="18"/>
        <v>2000</v>
      </c>
      <c r="J100" s="137">
        <f t="shared" si="18"/>
        <v>0</v>
      </c>
      <c r="K100" s="137">
        <f t="shared" si="18"/>
        <v>0</v>
      </c>
      <c r="L100" s="137">
        <f t="shared" si="18"/>
        <v>0</v>
      </c>
      <c r="M100" s="137">
        <f t="shared" si="18"/>
        <v>0</v>
      </c>
      <c r="N100" s="137">
        <f>SUM(N95:N99)</f>
        <v>2000</v>
      </c>
      <c r="O100" s="137">
        <f>SUM(O95:O99)</f>
        <v>2000</v>
      </c>
      <c r="P100" s="99"/>
      <c r="Q100" s="99"/>
    </row>
    <row r="101" spans="1:17" s="68" customFormat="1" ht="18.75" customHeight="1">
      <c r="A101" s="158" t="s">
        <v>71</v>
      </c>
      <c r="B101" s="159"/>
      <c r="C101" s="160"/>
      <c r="D101" s="160"/>
      <c r="E101" s="160"/>
      <c r="F101" s="160"/>
      <c r="G101" s="160"/>
      <c r="H101" s="160"/>
      <c r="I101" s="161"/>
      <c r="J101" s="160"/>
      <c r="K101" s="160"/>
      <c r="L101" s="160"/>
      <c r="M101" s="160"/>
      <c r="N101" s="160"/>
      <c r="O101" s="162"/>
      <c r="P101" s="99"/>
      <c r="Q101" s="99"/>
    </row>
    <row r="102" spans="1:17" s="68" customFormat="1" ht="26.25">
      <c r="A102" s="163">
        <v>37</v>
      </c>
      <c r="B102" s="167" t="s">
        <v>83</v>
      </c>
      <c r="C102" s="165">
        <f>SUM(D102:M102)</f>
        <v>200000</v>
      </c>
      <c r="D102" s="165">
        <f>SUM(D103:D103)</f>
        <v>150000</v>
      </c>
      <c r="E102" s="165">
        <f>SUM(E103:E103)</f>
        <v>0</v>
      </c>
      <c r="F102" s="165">
        <f>SUM(F103:F103)</f>
        <v>0</v>
      </c>
      <c r="G102" s="165"/>
      <c r="H102" s="165">
        <f>SUM(H103:H103)</f>
        <v>0</v>
      </c>
      <c r="I102" s="166">
        <f>SUM(I103:I103)</f>
        <v>50000</v>
      </c>
      <c r="J102" s="165">
        <f>SUM(J103:J107)</f>
        <v>0</v>
      </c>
      <c r="K102" s="165">
        <f>SUM(K103:K107)</f>
        <v>0</v>
      </c>
      <c r="L102" s="165">
        <f>SUM(L103:L107)</f>
        <v>0</v>
      </c>
      <c r="M102" s="165">
        <f>SUM(M103:M107)</f>
        <v>0</v>
      </c>
      <c r="N102" s="165">
        <f>C102*100%</f>
        <v>200000</v>
      </c>
      <c r="O102" s="165">
        <f>N102*100%</f>
        <v>200000</v>
      </c>
      <c r="P102" s="99"/>
      <c r="Q102" s="99"/>
    </row>
    <row r="103" spans="1:17" s="68" customFormat="1" ht="13.5">
      <c r="A103" s="120">
        <v>372</v>
      </c>
      <c r="B103" s="130" t="s">
        <v>84</v>
      </c>
      <c r="C103" s="127">
        <f>SUM(D103:M103)</f>
        <v>200000</v>
      </c>
      <c r="D103" s="127">
        <v>150000</v>
      </c>
      <c r="E103" s="127"/>
      <c r="F103" s="127"/>
      <c r="G103" s="127"/>
      <c r="H103" s="127"/>
      <c r="I103" s="105">
        <v>50000</v>
      </c>
      <c r="J103" s="127"/>
      <c r="K103" s="127"/>
      <c r="L103" s="127"/>
      <c r="M103" s="127"/>
      <c r="N103" s="127"/>
      <c r="O103" s="127"/>
      <c r="P103" s="99"/>
      <c r="Q103" s="99"/>
    </row>
    <row r="104" spans="1:17" s="81" customFormat="1" ht="28.5" customHeight="1">
      <c r="A104" s="116">
        <v>42</v>
      </c>
      <c r="B104" s="149" t="s">
        <v>10</v>
      </c>
      <c r="C104" s="110">
        <f>I104</f>
        <v>100000</v>
      </c>
      <c r="D104" s="133">
        <f>SUM(D105:D106)</f>
        <v>0</v>
      </c>
      <c r="E104" s="133">
        <f>SUM(E105:E106)</f>
        <v>0</v>
      </c>
      <c r="F104" s="133">
        <f>SUM(F105:F105)</f>
        <v>0</v>
      </c>
      <c r="G104" s="133">
        <f>SUM(G105:G105)</f>
        <v>0</v>
      </c>
      <c r="H104" s="133">
        <f>SUM(H105:H105)</f>
        <v>0</v>
      </c>
      <c r="I104" s="133">
        <f>I106</f>
        <v>100000</v>
      </c>
      <c r="J104" s="133">
        <f>SUM(J105:J105)</f>
        <v>0</v>
      </c>
      <c r="K104" s="133">
        <f>SUM(K105:K106)</f>
        <v>0</v>
      </c>
      <c r="L104" s="133">
        <f>SUM(L105:L106)</f>
        <v>0</v>
      </c>
      <c r="M104" s="133">
        <f>SUM(M105:M106)</f>
        <v>0</v>
      </c>
      <c r="N104" s="110">
        <f>C104*100%</f>
        <v>100000</v>
      </c>
      <c r="O104" s="110">
        <f>C104*100%</f>
        <v>100000</v>
      </c>
      <c r="P104" s="131" t="e">
        <f>#REF!</f>
        <v>#REF!</v>
      </c>
      <c r="Q104" s="131" t="e">
        <f>#REF!</f>
        <v>#REF!</v>
      </c>
    </row>
    <row r="105" spans="1:17" ht="28.5" customHeight="1">
      <c r="A105" s="120">
        <v>422</v>
      </c>
      <c r="B105" s="150" t="s">
        <v>25</v>
      </c>
      <c r="C105" s="127">
        <v>0</v>
      </c>
      <c r="D105" s="128">
        <v>0</v>
      </c>
      <c r="E105" s="128"/>
      <c r="F105" s="128"/>
      <c r="G105" s="128"/>
      <c r="H105" s="128"/>
      <c r="I105" s="105"/>
      <c r="J105" s="127"/>
      <c r="K105" s="127">
        <v>0</v>
      </c>
      <c r="L105" s="127">
        <v>0</v>
      </c>
      <c r="M105" s="127"/>
      <c r="N105" s="110"/>
      <c r="O105" s="110"/>
      <c r="P105" s="102"/>
      <c r="Q105" s="102"/>
    </row>
    <row r="106" spans="1:17" ht="26.25">
      <c r="A106" s="120">
        <v>424</v>
      </c>
      <c r="B106" s="153" t="s">
        <v>26</v>
      </c>
      <c r="C106" s="127">
        <v>100000</v>
      </c>
      <c r="D106" s="128">
        <v>0</v>
      </c>
      <c r="E106" s="128">
        <v>0</v>
      </c>
      <c r="F106" s="128"/>
      <c r="G106" s="128"/>
      <c r="H106" s="128"/>
      <c r="I106" s="105">
        <v>100000</v>
      </c>
      <c r="J106" s="127"/>
      <c r="K106" s="127">
        <v>0</v>
      </c>
      <c r="L106" s="127"/>
      <c r="M106" s="127"/>
      <c r="N106" s="110"/>
      <c r="O106" s="110"/>
      <c r="P106" s="102"/>
      <c r="Q106" s="102"/>
    </row>
    <row r="107" spans="1:17" s="68" customFormat="1" ht="12.75" customHeight="1">
      <c r="A107" s="142"/>
      <c r="B107" s="143" t="s">
        <v>12</v>
      </c>
      <c r="C107" s="137">
        <f>C102+C104</f>
        <v>300000</v>
      </c>
      <c r="D107" s="137">
        <f>D102</f>
        <v>150000</v>
      </c>
      <c r="E107" s="137">
        <f>SUM(E103:E103)</f>
        <v>0</v>
      </c>
      <c r="F107" s="137">
        <f>SUM(F103:F103)</f>
        <v>0</v>
      </c>
      <c r="G107" s="137">
        <f>SUM(G103:G103)</f>
        <v>0</v>
      </c>
      <c r="H107" s="137">
        <f>SUM(H103:H103)</f>
        <v>0</v>
      </c>
      <c r="I107" s="138">
        <f>I102+I104</f>
        <v>150000</v>
      </c>
      <c r="J107" s="137">
        <f>SUM(J103:J103)</f>
        <v>0</v>
      </c>
      <c r="K107" s="137">
        <f>SUM(K103:K103)</f>
        <v>0</v>
      </c>
      <c r="L107" s="137">
        <f>SUM(L103:L103)</f>
        <v>0</v>
      </c>
      <c r="M107" s="137">
        <f>SUM(M103:M103)</f>
        <v>0</v>
      </c>
      <c r="N107" s="137">
        <v>300000</v>
      </c>
      <c r="O107" s="137">
        <v>300000</v>
      </c>
      <c r="P107" s="99"/>
      <c r="Q107" s="99"/>
    </row>
    <row r="108" spans="1:17" ht="12.75" customHeight="1">
      <c r="A108" s="191" t="s">
        <v>76</v>
      </c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3"/>
      <c r="P108" s="102"/>
      <c r="Q108" s="102"/>
    </row>
    <row r="109" spans="1:17" ht="17.25" customHeight="1">
      <c r="A109" s="108">
        <v>31</v>
      </c>
      <c r="B109" s="109" t="s">
        <v>28</v>
      </c>
      <c r="C109" s="110">
        <f aca="true" t="shared" si="19" ref="C109:C115">SUM(D109:M109)</f>
        <v>326212</v>
      </c>
      <c r="D109" s="110">
        <f aca="true" t="shared" si="20" ref="D109:M109">SUM(D110:D112)</f>
        <v>10034</v>
      </c>
      <c r="E109" s="110">
        <f t="shared" si="20"/>
        <v>0</v>
      </c>
      <c r="F109" s="110">
        <f t="shared" si="20"/>
        <v>0</v>
      </c>
      <c r="G109" s="110">
        <f>SUM(G110:G112)</f>
        <v>292012</v>
      </c>
      <c r="H109" s="110">
        <f t="shared" si="20"/>
        <v>0</v>
      </c>
      <c r="I109" s="111">
        <f t="shared" si="20"/>
        <v>24166</v>
      </c>
      <c r="J109" s="110">
        <f t="shared" si="20"/>
        <v>0</v>
      </c>
      <c r="K109" s="110">
        <f t="shared" si="20"/>
        <v>0</v>
      </c>
      <c r="L109" s="110">
        <f t="shared" si="20"/>
        <v>0</v>
      </c>
      <c r="M109" s="110">
        <f t="shared" si="20"/>
        <v>0</v>
      </c>
      <c r="N109" s="110">
        <f>C109*100%</f>
        <v>326212</v>
      </c>
      <c r="O109" s="110">
        <f>N109*100%</f>
        <v>326212</v>
      </c>
      <c r="P109" s="102"/>
      <c r="Q109" s="102"/>
    </row>
    <row r="110" spans="1:17" ht="17.25" customHeight="1">
      <c r="A110" s="113">
        <v>311</v>
      </c>
      <c r="B110" s="114" t="s">
        <v>27</v>
      </c>
      <c r="C110" s="127">
        <f t="shared" si="19"/>
        <v>264700</v>
      </c>
      <c r="D110" s="128">
        <v>7000</v>
      </c>
      <c r="E110" s="127"/>
      <c r="F110" s="127"/>
      <c r="G110" s="127">
        <v>237700</v>
      </c>
      <c r="H110" s="127"/>
      <c r="I110" s="105">
        <v>20000</v>
      </c>
      <c r="J110" s="127"/>
      <c r="K110" s="127"/>
      <c r="L110" s="127"/>
      <c r="M110" s="127"/>
      <c r="N110" s="127"/>
      <c r="O110" s="127"/>
      <c r="P110" s="102"/>
      <c r="Q110" s="102"/>
    </row>
    <row r="111" spans="1:17" ht="17.25" customHeight="1">
      <c r="A111" s="113">
        <v>312</v>
      </c>
      <c r="B111" s="114" t="s">
        <v>58</v>
      </c>
      <c r="C111" s="127">
        <f t="shared" si="19"/>
        <v>22000</v>
      </c>
      <c r="D111" s="128">
        <v>1000</v>
      </c>
      <c r="E111" s="127"/>
      <c r="F111" s="127"/>
      <c r="G111" s="127">
        <v>20000</v>
      </c>
      <c r="H111" s="127"/>
      <c r="I111" s="105">
        <v>1000</v>
      </c>
      <c r="J111" s="127"/>
      <c r="K111" s="127"/>
      <c r="L111" s="127"/>
      <c r="M111" s="127"/>
      <c r="N111" s="127"/>
      <c r="O111" s="127"/>
      <c r="P111" s="102"/>
      <c r="Q111" s="102"/>
    </row>
    <row r="112" spans="1:17" ht="17.25" customHeight="1">
      <c r="A112" s="113">
        <v>313</v>
      </c>
      <c r="B112" s="114" t="s">
        <v>29</v>
      </c>
      <c r="C112" s="127">
        <f t="shared" si="19"/>
        <v>39512</v>
      </c>
      <c r="D112" s="128">
        <v>2034</v>
      </c>
      <c r="E112" s="127"/>
      <c r="F112" s="127"/>
      <c r="G112" s="127">
        <v>34312</v>
      </c>
      <c r="H112" s="127"/>
      <c r="I112" s="105">
        <v>3166</v>
      </c>
      <c r="J112" s="127"/>
      <c r="K112" s="127"/>
      <c r="L112" s="127"/>
      <c r="M112" s="127"/>
      <c r="N112" s="127"/>
      <c r="O112" s="127"/>
      <c r="P112" s="102"/>
      <c r="Q112" s="102"/>
    </row>
    <row r="113" spans="1:17" s="68" customFormat="1" ht="17.25" customHeight="1">
      <c r="A113" s="116">
        <v>32</v>
      </c>
      <c r="B113" s="117" t="s">
        <v>8</v>
      </c>
      <c r="C113" s="110">
        <f t="shared" si="19"/>
        <v>9800</v>
      </c>
      <c r="D113" s="110">
        <f>SUM(D114:D115)</f>
        <v>2800</v>
      </c>
      <c r="E113" s="110">
        <f>SUM(E114)</f>
        <v>0</v>
      </c>
      <c r="F113" s="110">
        <f>SUM(F114)</f>
        <v>0</v>
      </c>
      <c r="G113" s="110">
        <f>SUM(G114:G115)</f>
        <v>6000</v>
      </c>
      <c r="H113" s="110">
        <f>SUM(H114)</f>
        <v>0</v>
      </c>
      <c r="I113" s="111">
        <f>SUM(I114:I115)</f>
        <v>1000</v>
      </c>
      <c r="J113" s="110">
        <f>SUM(J114:J115)</f>
        <v>0</v>
      </c>
      <c r="K113" s="110">
        <f>SUM(K114)</f>
        <v>0</v>
      </c>
      <c r="L113" s="110">
        <f>SUM(L114)</f>
        <v>0</v>
      </c>
      <c r="M113" s="110">
        <f>SUM(M114)</f>
        <v>0</v>
      </c>
      <c r="N113" s="110">
        <f>C113*100%</f>
        <v>9800</v>
      </c>
      <c r="O113" s="110">
        <f>N113*100%</f>
        <v>9800</v>
      </c>
      <c r="P113" s="99"/>
      <c r="Q113" s="99"/>
    </row>
    <row r="114" spans="1:17" s="68" customFormat="1" ht="17.25" customHeight="1">
      <c r="A114" s="120">
        <v>321</v>
      </c>
      <c r="B114" s="126" t="s">
        <v>20</v>
      </c>
      <c r="C114" s="127">
        <f t="shared" si="19"/>
        <v>9800</v>
      </c>
      <c r="D114" s="127">
        <v>2800</v>
      </c>
      <c r="E114" s="127"/>
      <c r="F114" s="127"/>
      <c r="G114" s="127">
        <v>6000</v>
      </c>
      <c r="H114" s="127"/>
      <c r="I114" s="105">
        <v>1000</v>
      </c>
      <c r="J114" s="127"/>
      <c r="K114" s="127"/>
      <c r="L114" s="127"/>
      <c r="M114" s="127"/>
      <c r="N114" s="127"/>
      <c r="O114" s="127"/>
      <c r="P114" s="99"/>
      <c r="Q114" s="99"/>
    </row>
    <row r="115" spans="1:17" s="68" customFormat="1" ht="17.25" customHeight="1">
      <c r="A115" s="120">
        <v>323</v>
      </c>
      <c r="B115" s="126" t="s">
        <v>22</v>
      </c>
      <c r="C115" s="127">
        <f t="shared" si="19"/>
        <v>0</v>
      </c>
      <c r="D115" s="127">
        <v>0</v>
      </c>
      <c r="E115" s="127"/>
      <c r="F115" s="127"/>
      <c r="G115" s="127">
        <v>0</v>
      </c>
      <c r="H115" s="127"/>
      <c r="I115" s="105">
        <v>0</v>
      </c>
      <c r="J115" s="127"/>
      <c r="K115" s="127"/>
      <c r="L115" s="127"/>
      <c r="M115" s="127"/>
      <c r="N115" s="127"/>
      <c r="O115" s="127"/>
      <c r="P115" s="99"/>
      <c r="Q115" s="99"/>
    </row>
    <row r="116" spans="1:17" s="68" customFormat="1" ht="12.75" customHeight="1">
      <c r="A116" s="142"/>
      <c r="B116" s="143" t="s">
        <v>12</v>
      </c>
      <c r="C116" s="137">
        <f>C109+C113</f>
        <v>336012</v>
      </c>
      <c r="D116" s="137">
        <f>D109+D113</f>
        <v>12834</v>
      </c>
      <c r="E116" s="137">
        <f aca="true" t="shared" si="21" ref="E116:M116">E109+E113</f>
        <v>0</v>
      </c>
      <c r="F116" s="137">
        <f t="shared" si="21"/>
        <v>0</v>
      </c>
      <c r="G116" s="137">
        <f t="shared" si="21"/>
        <v>298012</v>
      </c>
      <c r="H116" s="137">
        <f t="shared" si="21"/>
        <v>0</v>
      </c>
      <c r="I116" s="137">
        <f t="shared" si="21"/>
        <v>25166</v>
      </c>
      <c r="J116" s="137">
        <f t="shared" si="21"/>
        <v>0</v>
      </c>
      <c r="K116" s="137">
        <f t="shared" si="21"/>
        <v>0</v>
      </c>
      <c r="L116" s="137">
        <f t="shared" si="21"/>
        <v>0</v>
      </c>
      <c r="M116" s="137">
        <f t="shared" si="21"/>
        <v>0</v>
      </c>
      <c r="N116" s="137">
        <f>N109+N113</f>
        <v>336012</v>
      </c>
      <c r="O116" s="137">
        <f>O109+O113</f>
        <v>336012</v>
      </c>
      <c r="P116" s="99"/>
      <c r="Q116" s="99"/>
    </row>
    <row r="117" spans="1:17" s="82" customFormat="1" ht="12.75" customHeight="1">
      <c r="A117" s="191" t="s">
        <v>106</v>
      </c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3"/>
      <c r="P117" s="148"/>
      <c r="Q117" s="148"/>
    </row>
    <row r="118" spans="1:17" s="82" customFormat="1" ht="15.75" customHeight="1">
      <c r="A118" s="108">
        <v>31</v>
      </c>
      <c r="B118" s="109" t="s">
        <v>28</v>
      </c>
      <c r="C118" s="110">
        <f aca="true" t="shared" si="22" ref="C118:C124">SUM(D118:M118)</f>
        <v>101550</v>
      </c>
      <c r="D118" s="110">
        <f aca="true" t="shared" si="23" ref="D118:M118">SUM(D120:D121)</f>
        <v>2500</v>
      </c>
      <c r="E118" s="110">
        <f t="shared" si="23"/>
        <v>0</v>
      </c>
      <c r="F118" s="110">
        <f t="shared" si="23"/>
        <v>0</v>
      </c>
      <c r="G118" s="110"/>
      <c r="H118" s="110">
        <f>SUM(H119:H121)</f>
        <v>99050</v>
      </c>
      <c r="I118" s="111">
        <f t="shared" si="23"/>
        <v>0</v>
      </c>
      <c r="J118" s="110">
        <f t="shared" si="23"/>
        <v>0</v>
      </c>
      <c r="K118" s="110">
        <f t="shared" si="23"/>
        <v>0</v>
      </c>
      <c r="L118" s="110">
        <f t="shared" si="23"/>
        <v>0</v>
      </c>
      <c r="M118" s="110">
        <f t="shared" si="23"/>
        <v>0</v>
      </c>
      <c r="N118" s="110">
        <f>C118*100%</f>
        <v>101550</v>
      </c>
      <c r="O118" s="110">
        <f>N118*100%</f>
        <v>101550</v>
      </c>
      <c r="P118" s="148"/>
      <c r="Q118" s="148"/>
    </row>
    <row r="119" spans="1:17" s="86" customFormat="1" ht="15.75" customHeight="1">
      <c r="A119" s="113">
        <v>311</v>
      </c>
      <c r="B119" s="114" t="s">
        <v>111</v>
      </c>
      <c r="C119" s="127">
        <v>84500</v>
      </c>
      <c r="D119" s="127"/>
      <c r="E119" s="127"/>
      <c r="F119" s="127"/>
      <c r="G119" s="127"/>
      <c r="H119" s="127">
        <v>84500</v>
      </c>
      <c r="I119" s="105"/>
      <c r="J119" s="127"/>
      <c r="K119" s="127"/>
      <c r="L119" s="127"/>
      <c r="M119" s="127"/>
      <c r="N119" s="127"/>
      <c r="O119" s="127"/>
      <c r="P119" s="178"/>
      <c r="Q119" s="178"/>
    </row>
    <row r="120" spans="1:17" s="82" customFormat="1" ht="15.75" customHeight="1">
      <c r="A120" s="113">
        <v>312</v>
      </c>
      <c r="B120" s="114" t="s">
        <v>58</v>
      </c>
      <c r="C120" s="127">
        <f t="shared" si="22"/>
        <v>2500</v>
      </c>
      <c r="D120" s="128">
        <v>2500</v>
      </c>
      <c r="E120" s="127"/>
      <c r="F120" s="127"/>
      <c r="G120" s="127"/>
      <c r="H120" s="127"/>
      <c r="I120" s="105"/>
      <c r="J120" s="127"/>
      <c r="K120" s="127"/>
      <c r="L120" s="127"/>
      <c r="M120" s="127"/>
      <c r="N120" s="127"/>
      <c r="O120" s="127"/>
      <c r="P120" s="148"/>
      <c r="Q120" s="148"/>
    </row>
    <row r="121" spans="1:17" s="82" customFormat="1" ht="15.75" customHeight="1">
      <c r="A121" s="113">
        <v>313</v>
      </c>
      <c r="B121" s="114" t="s">
        <v>29</v>
      </c>
      <c r="C121" s="127">
        <f t="shared" si="22"/>
        <v>14550</v>
      </c>
      <c r="D121" s="128">
        <v>0</v>
      </c>
      <c r="E121" s="127"/>
      <c r="F121" s="127"/>
      <c r="G121" s="127"/>
      <c r="H121" s="127">
        <v>14550</v>
      </c>
      <c r="I121" s="105"/>
      <c r="J121" s="127"/>
      <c r="K121" s="127"/>
      <c r="L121" s="127"/>
      <c r="M121" s="127"/>
      <c r="N121" s="127"/>
      <c r="O121" s="127"/>
      <c r="P121" s="148"/>
      <c r="Q121" s="148"/>
    </row>
    <row r="122" spans="1:17" s="82" customFormat="1" ht="15.75" customHeight="1">
      <c r="A122" s="116">
        <v>32</v>
      </c>
      <c r="B122" s="117" t="s">
        <v>8</v>
      </c>
      <c r="C122" s="110">
        <f t="shared" si="22"/>
        <v>15400</v>
      </c>
      <c r="D122" s="110">
        <f>SUM(D123:D124)</f>
        <v>1000</v>
      </c>
      <c r="E122" s="110">
        <f>SUM(E123)</f>
        <v>0</v>
      </c>
      <c r="F122" s="110">
        <f>SUM(F123)</f>
        <v>0</v>
      </c>
      <c r="G122" s="110"/>
      <c r="H122" s="110">
        <f>SUM(H123)</f>
        <v>14400</v>
      </c>
      <c r="I122" s="111">
        <f>SUM(I123:I123)</f>
        <v>0</v>
      </c>
      <c r="J122" s="110">
        <f>SUM(J123:J123)</f>
        <v>0</v>
      </c>
      <c r="K122" s="110">
        <f>SUM(K123)</f>
        <v>0</v>
      </c>
      <c r="L122" s="110">
        <f>SUM(L123)</f>
        <v>0</v>
      </c>
      <c r="M122" s="110">
        <f>SUM(M123)</f>
        <v>0</v>
      </c>
      <c r="N122" s="110">
        <f>C122*100%</f>
        <v>15400</v>
      </c>
      <c r="O122" s="110">
        <f>N122*100%</f>
        <v>15400</v>
      </c>
      <c r="P122" s="148"/>
      <c r="Q122" s="148"/>
    </row>
    <row r="123" spans="1:17" s="82" customFormat="1" ht="15.75" customHeight="1">
      <c r="A123" s="120">
        <v>321</v>
      </c>
      <c r="B123" s="126" t="s">
        <v>20</v>
      </c>
      <c r="C123" s="127">
        <f t="shared" si="22"/>
        <v>15400</v>
      </c>
      <c r="D123" s="127">
        <v>1000</v>
      </c>
      <c r="E123" s="127"/>
      <c r="F123" s="127"/>
      <c r="G123" s="127"/>
      <c r="H123" s="127">
        <v>14400</v>
      </c>
      <c r="I123" s="105"/>
      <c r="J123" s="127"/>
      <c r="K123" s="127"/>
      <c r="L123" s="127"/>
      <c r="M123" s="127"/>
      <c r="N123" s="127"/>
      <c r="O123" s="127"/>
      <c r="P123" s="148"/>
      <c r="Q123" s="148"/>
    </row>
    <row r="124" spans="1:17" s="82" customFormat="1" ht="15.75" customHeight="1">
      <c r="A124" s="120">
        <v>323</v>
      </c>
      <c r="B124" s="126" t="s">
        <v>22</v>
      </c>
      <c r="C124" s="127">
        <f t="shared" si="22"/>
        <v>0</v>
      </c>
      <c r="D124" s="127">
        <v>0</v>
      </c>
      <c r="E124" s="127"/>
      <c r="F124" s="127"/>
      <c r="G124" s="127"/>
      <c r="H124" s="127"/>
      <c r="I124" s="105"/>
      <c r="J124" s="127"/>
      <c r="K124" s="127"/>
      <c r="L124" s="127"/>
      <c r="M124" s="127"/>
      <c r="N124" s="127"/>
      <c r="O124" s="127"/>
      <c r="P124" s="148"/>
      <c r="Q124" s="148"/>
    </row>
    <row r="125" spans="1:17" s="82" customFormat="1" ht="12.75" customHeight="1">
      <c r="A125" s="142"/>
      <c r="B125" s="143" t="s">
        <v>12</v>
      </c>
      <c r="C125" s="137">
        <f>C118+C122</f>
        <v>116950</v>
      </c>
      <c r="D125" s="137">
        <f>D118+D122</f>
        <v>3500</v>
      </c>
      <c r="E125" s="137">
        <f>E118+E122</f>
        <v>0</v>
      </c>
      <c r="F125" s="137">
        <f>F118+F122</f>
        <v>0</v>
      </c>
      <c r="G125" s="137">
        <f>G118+G122</f>
        <v>0</v>
      </c>
      <c r="H125" s="137">
        <f aca="true" t="shared" si="24" ref="H125:M125">H118+H122</f>
        <v>113450</v>
      </c>
      <c r="I125" s="138">
        <f t="shared" si="24"/>
        <v>0</v>
      </c>
      <c r="J125" s="137">
        <f t="shared" si="24"/>
        <v>0</v>
      </c>
      <c r="K125" s="137">
        <f t="shared" si="24"/>
        <v>0</v>
      </c>
      <c r="L125" s="137">
        <f t="shared" si="24"/>
        <v>0</v>
      </c>
      <c r="M125" s="137">
        <f t="shared" si="24"/>
        <v>0</v>
      </c>
      <c r="N125" s="137">
        <f>N118+N122</f>
        <v>116950</v>
      </c>
      <c r="O125" s="137">
        <f>O118+O122</f>
        <v>116950</v>
      </c>
      <c r="P125" s="148"/>
      <c r="Q125" s="148"/>
    </row>
    <row r="126" spans="1:17" s="82" customFormat="1" ht="20.25" customHeight="1">
      <c r="A126" s="234" t="s">
        <v>85</v>
      </c>
      <c r="B126" s="233"/>
      <c r="C126" s="139">
        <f>C125+C116+C107+C100+C93+C72+C56</f>
        <v>1356662</v>
      </c>
      <c r="D126" s="139"/>
      <c r="E126" s="139"/>
      <c r="F126" s="139"/>
      <c r="G126" s="139"/>
      <c r="H126" s="139"/>
      <c r="I126" s="140"/>
      <c r="J126" s="139"/>
      <c r="K126" s="139"/>
      <c r="L126" s="139"/>
      <c r="M126" s="139"/>
      <c r="N126" s="139">
        <v>1356662</v>
      </c>
      <c r="O126" s="139">
        <v>1356662</v>
      </c>
      <c r="P126" s="148"/>
      <c r="Q126" s="148"/>
    </row>
    <row r="127" spans="1:17" s="68" customFormat="1" ht="13.5">
      <c r="A127" s="224" t="s">
        <v>72</v>
      </c>
      <c r="B127" s="225"/>
      <c r="C127" s="225"/>
      <c r="D127" s="225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6"/>
      <c r="P127" s="99"/>
      <c r="Q127" s="99"/>
    </row>
    <row r="128" spans="1:17" s="68" customFormat="1" ht="18.75" customHeight="1">
      <c r="A128" s="158" t="s">
        <v>77</v>
      </c>
      <c r="B128" s="159"/>
      <c r="C128" s="160"/>
      <c r="D128" s="160"/>
      <c r="E128" s="160"/>
      <c r="F128" s="160"/>
      <c r="G128" s="160"/>
      <c r="H128" s="160"/>
      <c r="I128" s="161"/>
      <c r="J128" s="160"/>
      <c r="K128" s="160"/>
      <c r="L128" s="160"/>
      <c r="M128" s="160"/>
      <c r="N128" s="160"/>
      <c r="O128" s="162"/>
      <c r="P128" s="99"/>
      <c r="Q128" s="99"/>
    </row>
    <row r="129" spans="1:17" s="68" customFormat="1" ht="16.5" customHeight="1">
      <c r="A129" s="163">
        <v>32</v>
      </c>
      <c r="B129" s="164" t="s">
        <v>8</v>
      </c>
      <c r="C129" s="165">
        <f>SUM(D129:M129)</f>
        <v>130000</v>
      </c>
      <c r="D129" s="165">
        <f aca="true" t="shared" si="25" ref="D129:I129">SUM(D130:D130)</f>
        <v>0</v>
      </c>
      <c r="E129" s="165">
        <f t="shared" si="25"/>
        <v>0</v>
      </c>
      <c r="F129" s="165">
        <f t="shared" si="25"/>
        <v>0</v>
      </c>
      <c r="G129" s="165">
        <f t="shared" si="25"/>
        <v>130000</v>
      </c>
      <c r="H129" s="165">
        <f t="shared" si="25"/>
        <v>0</v>
      </c>
      <c r="I129" s="166">
        <f t="shared" si="25"/>
        <v>0</v>
      </c>
      <c r="J129" s="165">
        <f>SUM(J130:J131)</f>
        <v>0</v>
      </c>
      <c r="K129" s="165">
        <f>SUM(K130:K131)</f>
        <v>0</v>
      </c>
      <c r="L129" s="165">
        <f>SUM(L130:L131)</f>
        <v>0</v>
      </c>
      <c r="M129" s="165">
        <f>SUM(M130:M131)</f>
        <v>0</v>
      </c>
      <c r="N129" s="165">
        <f>C129*100%</f>
        <v>130000</v>
      </c>
      <c r="O129" s="165">
        <f>N129*100%</f>
        <v>130000</v>
      </c>
      <c r="P129" s="99"/>
      <c r="Q129" s="99"/>
    </row>
    <row r="130" spans="1:17" s="68" customFormat="1" ht="16.5" customHeight="1">
      <c r="A130" s="120">
        <v>322</v>
      </c>
      <c r="B130" s="126" t="s">
        <v>21</v>
      </c>
      <c r="C130" s="127">
        <v>130000</v>
      </c>
      <c r="D130" s="127"/>
      <c r="E130" s="127"/>
      <c r="F130" s="127"/>
      <c r="G130" s="127">
        <v>130000</v>
      </c>
      <c r="H130" s="127"/>
      <c r="I130" s="105"/>
      <c r="J130" s="127"/>
      <c r="K130" s="127"/>
      <c r="L130" s="127"/>
      <c r="M130" s="127"/>
      <c r="N130" s="127"/>
      <c r="O130" s="127"/>
      <c r="P130" s="99"/>
      <c r="Q130" s="99"/>
    </row>
    <row r="131" spans="1:17" s="68" customFormat="1" ht="12.75" customHeight="1">
      <c r="A131" s="142"/>
      <c r="B131" s="143" t="s">
        <v>12</v>
      </c>
      <c r="C131" s="137">
        <f>C129</f>
        <v>130000</v>
      </c>
      <c r="D131" s="137">
        <f>D129</f>
        <v>0</v>
      </c>
      <c r="E131" s="137">
        <f aca="true" t="shared" si="26" ref="E131:M131">SUM(E130:E130)</f>
        <v>0</v>
      </c>
      <c r="F131" s="137">
        <f t="shared" si="26"/>
        <v>0</v>
      </c>
      <c r="G131" s="137">
        <f t="shared" si="26"/>
        <v>130000</v>
      </c>
      <c r="H131" s="137">
        <f t="shared" si="26"/>
        <v>0</v>
      </c>
      <c r="I131" s="138">
        <f t="shared" si="26"/>
        <v>0</v>
      </c>
      <c r="J131" s="137">
        <f t="shared" si="26"/>
        <v>0</v>
      </c>
      <c r="K131" s="137">
        <f t="shared" si="26"/>
        <v>0</v>
      </c>
      <c r="L131" s="137">
        <f t="shared" si="26"/>
        <v>0</v>
      </c>
      <c r="M131" s="137">
        <f t="shared" si="26"/>
        <v>0</v>
      </c>
      <c r="N131" s="137">
        <f>N129</f>
        <v>130000</v>
      </c>
      <c r="O131" s="137">
        <f>O129</f>
        <v>130000</v>
      </c>
      <c r="P131" s="99"/>
      <c r="Q131" s="99"/>
    </row>
    <row r="132" spans="1:17" s="68" customFormat="1" ht="18.75" customHeight="1">
      <c r="A132" s="158" t="s">
        <v>78</v>
      </c>
      <c r="B132" s="159"/>
      <c r="C132" s="160"/>
      <c r="D132" s="160"/>
      <c r="E132" s="160"/>
      <c r="F132" s="160"/>
      <c r="G132" s="160"/>
      <c r="H132" s="160"/>
      <c r="I132" s="161"/>
      <c r="J132" s="160"/>
      <c r="K132" s="160"/>
      <c r="L132" s="160"/>
      <c r="M132" s="160"/>
      <c r="N132" s="160"/>
      <c r="O132" s="162"/>
      <c r="P132" s="99"/>
      <c r="Q132" s="99"/>
    </row>
    <row r="133" spans="1:17" s="68" customFormat="1" ht="16.5" customHeight="1">
      <c r="A133" s="163">
        <v>32</v>
      </c>
      <c r="B133" s="164" t="s">
        <v>8</v>
      </c>
      <c r="C133" s="165">
        <f>SUM(D133:M133)</f>
        <v>9500</v>
      </c>
      <c r="D133" s="165">
        <f aca="true" t="shared" si="27" ref="D133:I133">SUM(D134:D134)</f>
        <v>9500</v>
      </c>
      <c r="E133" s="165">
        <f t="shared" si="27"/>
        <v>0</v>
      </c>
      <c r="F133" s="165">
        <f t="shared" si="27"/>
        <v>0</v>
      </c>
      <c r="G133" s="165">
        <f t="shared" si="27"/>
        <v>0</v>
      </c>
      <c r="H133" s="165">
        <f t="shared" si="27"/>
        <v>0</v>
      </c>
      <c r="I133" s="166">
        <f t="shared" si="27"/>
        <v>0</v>
      </c>
      <c r="J133" s="165">
        <f>SUM(J134:J135)</f>
        <v>0</v>
      </c>
      <c r="K133" s="165">
        <f>SUM(K134:K135)</f>
        <v>0</v>
      </c>
      <c r="L133" s="165">
        <f>SUM(L134:L135)</f>
        <v>0</v>
      </c>
      <c r="M133" s="165">
        <f>SUM(M134:M135)</f>
        <v>0</v>
      </c>
      <c r="N133" s="165">
        <f>C133*100%</f>
        <v>9500</v>
      </c>
      <c r="O133" s="165">
        <f>N133*100%</f>
        <v>9500</v>
      </c>
      <c r="P133" s="99"/>
      <c r="Q133" s="99"/>
    </row>
    <row r="134" spans="1:17" s="68" customFormat="1" ht="16.5" customHeight="1">
      <c r="A134" s="120">
        <v>323</v>
      </c>
      <c r="B134" s="126" t="s">
        <v>22</v>
      </c>
      <c r="C134" s="127">
        <v>9500</v>
      </c>
      <c r="D134" s="127">
        <v>9500</v>
      </c>
      <c r="E134" s="127"/>
      <c r="F134" s="127"/>
      <c r="G134" s="127"/>
      <c r="H134" s="127"/>
      <c r="I134" s="105"/>
      <c r="J134" s="127"/>
      <c r="K134" s="127"/>
      <c r="L134" s="127"/>
      <c r="M134" s="127"/>
      <c r="N134" s="127"/>
      <c r="O134" s="127"/>
      <c r="P134" s="99"/>
      <c r="Q134" s="99"/>
    </row>
    <row r="135" spans="1:17" s="68" customFormat="1" ht="12.75" customHeight="1">
      <c r="A135" s="142"/>
      <c r="B135" s="143" t="s">
        <v>12</v>
      </c>
      <c r="C135" s="137">
        <f>C133</f>
        <v>9500</v>
      </c>
      <c r="D135" s="137">
        <f>D133</f>
        <v>9500</v>
      </c>
      <c r="E135" s="137">
        <f aca="true" t="shared" si="28" ref="E135:M135">SUM(E134:E134)</f>
        <v>0</v>
      </c>
      <c r="F135" s="137">
        <f t="shared" si="28"/>
        <v>0</v>
      </c>
      <c r="G135" s="137">
        <f t="shared" si="28"/>
        <v>0</v>
      </c>
      <c r="H135" s="137">
        <f t="shared" si="28"/>
        <v>0</v>
      </c>
      <c r="I135" s="138">
        <f t="shared" si="28"/>
        <v>0</v>
      </c>
      <c r="J135" s="137">
        <f t="shared" si="28"/>
        <v>0</v>
      </c>
      <c r="K135" s="137">
        <f t="shared" si="28"/>
        <v>0</v>
      </c>
      <c r="L135" s="137">
        <f t="shared" si="28"/>
        <v>0</v>
      </c>
      <c r="M135" s="137">
        <f t="shared" si="28"/>
        <v>0</v>
      </c>
      <c r="N135" s="137">
        <f>N133</f>
        <v>9500</v>
      </c>
      <c r="O135" s="137">
        <f>O133</f>
        <v>9500</v>
      </c>
      <c r="P135" s="99"/>
      <c r="Q135" s="99"/>
    </row>
    <row r="136" spans="1:17" s="68" customFormat="1" ht="18.75" customHeight="1">
      <c r="A136" s="158" t="s">
        <v>112</v>
      </c>
      <c r="B136" s="159"/>
      <c r="C136" s="160"/>
      <c r="D136" s="160"/>
      <c r="E136" s="160"/>
      <c r="F136" s="160"/>
      <c r="G136" s="160"/>
      <c r="H136" s="160"/>
      <c r="I136" s="161"/>
      <c r="J136" s="160"/>
      <c r="K136" s="160"/>
      <c r="L136" s="160"/>
      <c r="M136" s="160"/>
      <c r="N136" s="160"/>
      <c r="O136" s="162"/>
      <c r="P136" s="99"/>
      <c r="Q136" s="99"/>
    </row>
    <row r="137" spans="1:17" s="82" customFormat="1" ht="15.75" customHeight="1">
      <c r="A137" s="108">
        <v>31</v>
      </c>
      <c r="B137" s="109" t="s">
        <v>28</v>
      </c>
      <c r="C137" s="110">
        <f>D137</f>
        <v>70000</v>
      </c>
      <c r="D137" s="110">
        <f>SUM(D138:D140)</f>
        <v>70000</v>
      </c>
      <c r="E137" s="110">
        <f>SUM(E139:E140)</f>
        <v>0</v>
      </c>
      <c r="F137" s="110">
        <f>SUM(F139:F140)</f>
        <v>0</v>
      </c>
      <c r="G137" s="110"/>
      <c r="H137" s="110"/>
      <c r="I137" s="111">
        <f>SUM(I139:I140)</f>
        <v>0</v>
      </c>
      <c r="J137" s="110">
        <f>SUM(J139:J140)</f>
        <v>0</v>
      </c>
      <c r="K137" s="110">
        <f>SUM(K139:K140)</f>
        <v>0</v>
      </c>
      <c r="L137" s="110">
        <f>SUM(L139:L140)</f>
        <v>0</v>
      </c>
      <c r="M137" s="110">
        <f>SUM(M139:M140)</f>
        <v>0</v>
      </c>
      <c r="N137" s="110">
        <f>C137*100%</f>
        <v>70000</v>
      </c>
      <c r="O137" s="110">
        <f>N137*100%</f>
        <v>70000</v>
      </c>
      <c r="P137" s="148"/>
      <c r="Q137" s="148"/>
    </row>
    <row r="138" spans="1:17" s="86" customFormat="1" ht="15.75" customHeight="1">
      <c r="A138" s="113">
        <v>311</v>
      </c>
      <c r="B138" s="114" t="s">
        <v>111</v>
      </c>
      <c r="C138" s="127">
        <v>60000</v>
      </c>
      <c r="D138" s="127">
        <v>60000</v>
      </c>
      <c r="E138" s="127"/>
      <c r="F138" s="127"/>
      <c r="G138" s="127"/>
      <c r="H138" s="127"/>
      <c r="I138" s="105"/>
      <c r="J138" s="127"/>
      <c r="K138" s="127"/>
      <c r="L138" s="127"/>
      <c r="M138" s="127"/>
      <c r="N138" s="127"/>
      <c r="O138" s="127"/>
      <c r="P138" s="178"/>
      <c r="Q138" s="178"/>
    </row>
    <row r="139" spans="1:17" s="82" customFormat="1" ht="15.75" customHeight="1">
      <c r="A139" s="113">
        <v>312</v>
      </c>
      <c r="B139" s="114" t="s">
        <v>58</v>
      </c>
      <c r="C139" s="128">
        <v>2500</v>
      </c>
      <c r="D139" s="128">
        <v>2500</v>
      </c>
      <c r="E139" s="127"/>
      <c r="F139" s="127"/>
      <c r="G139" s="127"/>
      <c r="H139" s="127"/>
      <c r="I139" s="105"/>
      <c r="J139" s="127"/>
      <c r="K139" s="127"/>
      <c r="L139" s="127"/>
      <c r="M139" s="127"/>
      <c r="N139" s="127"/>
      <c r="O139" s="127"/>
      <c r="P139" s="148"/>
      <c r="Q139" s="148"/>
    </row>
    <row r="140" spans="1:17" s="82" customFormat="1" ht="15.75" customHeight="1">
      <c r="A140" s="113">
        <v>313</v>
      </c>
      <c r="B140" s="114" t="s">
        <v>29</v>
      </c>
      <c r="C140" s="128">
        <v>7500</v>
      </c>
      <c r="D140" s="128">
        <v>7500</v>
      </c>
      <c r="E140" s="127"/>
      <c r="F140" s="127"/>
      <c r="G140" s="127"/>
      <c r="H140" s="127"/>
      <c r="I140" s="105"/>
      <c r="J140" s="127"/>
      <c r="K140" s="127"/>
      <c r="L140" s="127"/>
      <c r="M140" s="127"/>
      <c r="N140" s="127"/>
      <c r="O140" s="127"/>
      <c r="P140" s="148"/>
      <c r="Q140" s="148"/>
    </row>
    <row r="141" spans="1:17" s="68" customFormat="1" ht="16.5" customHeight="1">
      <c r="A141" s="163">
        <v>32</v>
      </c>
      <c r="B141" s="164" t="s">
        <v>8</v>
      </c>
      <c r="C141" s="165">
        <f>SUM(D141:M141)</f>
        <v>225000</v>
      </c>
      <c r="D141" s="165">
        <f>SUM(D142:D144)</f>
        <v>105000</v>
      </c>
      <c r="E141" s="165">
        <f>SUM(E143:E144)</f>
        <v>0</v>
      </c>
      <c r="F141" s="165">
        <f>SUM(F143:F144)</f>
        <v>110000</v>
      </c>
      <c r="G141" s="165">
        <f aca="true" t="shared" si="29" ref="G141:M141">SUM(G143:G144)</f>
        <v>0</v>
      </c>
      <c r="H141" s="165">
        <f t="shared" si="29"/>
        <v>0</v>
      </c>
      <c r="I141" s="165">
        <f t="shared" si="29"/>
        <v>0</v>
      </c>
      <c r="J141" s="165">
        <f t="shared" si="29"/>
        <v>10000</v>
      </c>
      <c r="K141" s="165">
        <f t="shared" si="29"/>
        <v>0</v>
      </c>
      <c r="L141" s="165">
        <f t="shared" si="29"/>
        <v>0</v>
      </c>
      <c r="M141" s="165">
        <f t="shared" si="29"/>
        <v>0</v>
      </c>
      <c r="N141" s="165">
        <f>C141*100%</f>
        <v>225000</v>
      </c>
      <c r="O141" s="165">
        <f>N141*100%</f>
        <v>225000</v>
      </c>
      <c r="P141" s="99"/>
      <c r="Q141" s="99"/>
    </row>
    <row r="142" spans="1:17" s="62" customFormat="1" ht="16.5" customHeight="1">
      <c r="A142" s="179">
        <v>321</v>
      </c>
      <c r="B142" s="180" t="s">
        <v>60</v>
      </c>
      <c r="C142" s="170">
        <v>4000</v>
      </c>
      <c r="D142" s="170">
        <v>4000</v>
      </c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01"/>
      <c r="Q142" s="101"/>
    </row>
    <row r="143" spans="1:17" s="68" customFormat="1" ht="16.5" customHeight="1">
      <c r="A143" s="120">
        <v>322</v>
      </c>
      <c r="B143" s="126" t="s">
        <v>21</v>
      </c>
      <c r="C143" s="127">
        <f>SUM(D143:M143)</f>
        <v>220000</v>
      </c>
      <c r="D143" s="127">
        <v>100000</v>
      </c>
      <c r="E143" s="127"/>
      <c r="F143" s="127">
        <v>110000</v>
      </c>
      <c r="G143" s="127"/>
      <c r="H143" s="127"/>
      <c r="I143" s="105"/>
      <c r="J143" s="127">
        <v>10000</v>
      </c>
      <c r="K143" s="127"/>
      <c r="L143" s="127"/>
      <c r="M143" s="127"/>
      <c r="N143" s="127"/>
      <c r="O143" s="127"/>
      <c r="P143" s="99"/>
      <c r="Q143" s="99"/>
    </row>
    <row r="144" spans="1:17" s="68" customFormat="1" ht="16.5" customHeight="1">
      <c r="A144" s="120">
        <v>323</v>
      </c>
      <c r="B144" s="126" t="s">
        <v>22</v>
      </c>
      <c r="C144" s="127">
        <f>SUM(D144:M144)</f>
        <v>1000</v>
      </c>
      <c r="D144" s="170">
        <v>1000</v>
      </c>
      <c r="E144" s="170"/>
      <c r="F144" s="170">
        <v>0</v>
      </c>
      <c r="G144" s="170"/>
      <c r="H144" s="170"/>
      <c r="I144" s="171"/>
      <c r="J144" s="170"/>
      <c r="K144" s="170"/>
      <c r="L144" s="170"/>
      <c r="M144" s="170"/>
      <c r="N144" s="170"/>
      <c r="O144" s="170"/>
      <c r="P144" s="99"/>
      <c r="Q144" s="99"/>
    </row>
    <row r="145" spans="1:17" s="68" customFormat="1" ht="26.25">
      <c r="A145" s="116">
        <v>42</v>
      </c>
      <c r="B145" s="149" t="s">
        <v>10</v>
      </c>
      <c r="C145" s="110">
        <f>SUM(D145:M145)</f>
        <v>10000</v>
      </c>
      <c r="D145" s="165">
        <f>SUM(D146:D146)</f>
        <v>0</v>
      </c>
      <c r="E145" s="165">
        <f>SUM(E146:E146)</f>
        <v>0</v>
      </c>
      <c r="F145" s="165">
        <f>SUM(F146:F146)</f>
        <v>10000</v>
      </c>
      <c r="G145" s="165">
        <f aca="true" t="shared" si="30" ref="G145:M145">SUM(G146:G146)</f>
        <v>0</v>
      </c>
      <c r="H145" s="165">
        <f t="shared" si="30"/>
        <v>0</v>
      </c>
      <c r="I145" s="166">
        <f t="shared" si="30"/>
        <v>0</v>
      </c>
      <c r="J145" s="165">
        <f>SUM(J146:J146)</f>
        <v>0</v>
      </c>
      <c r="K145" s="165">
        <f t="shared" si="30"/>
        <v>0</v>
      </c>
      <c r="L145" s="165">
        <f t="shared" si="30"/>
        <v>0</v>
      </c>
      <c r="M145" s="165">
        <f t="shared" si="30"/>
        <v>0</v>
      </c>
      <c r="N145" s="165">
        <f>C145*100%</f>
        <v>10000</v>
      </c>
      <c r="O145" s="165">
        <f>N145*100%</f>
        <v>10000</v>
      </c>
      <c r="P145" s="99"/>
      <c r="Q145" s="99"/>
    </row>
    <row r="146" spans="1:17" s="68" customFormat="1" ht="16.5" customHeight="1">
      <c r="A146" s="120">
        <v>422</v>
      </c>
      <c r="B146" s="150" t="s">
        <v>25</v>
      </c>
      <c r="C146" s="127">
        <f>SUM(D146:M146)</f>
        <v>10000</v>
      </c>
      <c r="D146" s="127"/>
      <c r="E146" s="127"/>
      <c r="F146" s="127">
        <v>10000</v>
      </c>
      <c r="G146" s="127"/>
      <c r="H146" s="127"/>
      <c r="I146" s="105"/>
      <c r="J146" s="127"/>
      <c r="K146" s="127"/>
      <c r="L146" s="127"/>
      <c r="M146" s="127"/>
      <c r="N146" s="127"/>
      <c r="O146" s="127"/>
      <c r="P146" s="99"/>
      <c r="Q146" s="99"/>
    </row>
    <row r="147" spans="1:17" s="68" customFormat="1" ht="12.75" customHeight="1">
      <c r="A147" s="142"/>
      <c r="B147" s="143" t="s">
        <v>12</v>
      </c>
      <c r="C147" s="137">
        <f>C137+C141+C145</f>
        <v>305000</v>
      </c>
      <c r="D147" s="137">
        <f>D137+D141</f>
        <v>175000</v>
      </c>
      <c r="E147" s="137">
        <f aca="true" t="shared" si="31" ref="E147:M147">E141+E145</f>
        <v>0</v>
      </c>
      <c r="F147" s="137">
        <f t="shared" si="31"/>
        <v>120000</v>
      </c>
      <c r="G147" s="137">
        <f t="shared" si="31"/>
        <v>0</v>
      </c>
      <c r="H147" s="137">
        <f t="shared" si="31"/>
        <v>0</v>
      </c>
      <c r="I147" s="138">
        <f t="shared" si="31"/>
        <v>0</v>
      </c>
      <c r="J147" s="137">
        <f t="shared" si="31"/>
        <v>10000</v>
      </c>
      <c r="K147" s="137">
        <f t="shared" si="31"/>
        <v>0</v>
      </c>
      <c r="L147" s="137">
        <f t="shared" si="31"/>
        <v>0</v>
      </c>
      <c r="M147" s="137">
        <f t="shared" si="31"/>
        <v>0</v>
      </c>
      <c r="N147" s="137">
        <f>N137+N141+N145</f>
        <v>305000</v>
      </c>
      <c r="O147" s="137">
        <f>O137+O141+O145</f>
        <v>305000</v>
      </c>
      <c r="P147" s="99"/>
      <c r="Q147" s="99"/>
    </row>
    <row r="148" spans="1:17" s="68" customFormat="1" ht="18.75" customHeight="1">
      <c r="A148" s="158" t="s">
        <v>79</v>
      </c>
      <c r="B148" s="159"/>
      <c r="C148" s="160"/>
      <c r="D148" s="160"/>
      <c r="E148" s="160"/>
      <c r="F148" s="160"/>
      <c r="G148" s="160"/>
      <c r="H148" s="160"/>
      <c r="I148" s="161"/>
      <c r="J148" s="160"/>
      <c r="K148" s="160"/>
      <c r="L148" s="160"/>
      <c r="M148" s="160"/>
      <c r="N148" s="160"/>
      <c r="O148" s="162"/>
      <c r="P148" s="99"/>
      <c r="Q148" s="99"/>
    </row>
    <row r="149" spans="1:17" s="68" customFormat="1" ht="16.5" customHeight="1">
      <c r="A149" s="163">
        <v>32</v>
      </c>
      <c r="B149" s="164" t="s">
        <v>8</v>
      </c>
      <c r="C149" s="165">
        <f>SUM(D149:M149)</f>
        <v>17500</v>
      </c>
      <c r="D149" s="165">
        <f aca="true" t="shared" si="32" ref="D149:I149">SUM(D150:D150)</f>
        <v>0</v>
      </c>
      <c r="E149" s="165">
        <f t="shared" si="32"/>
        <v>0</v>
      </c>
      <c r="F149" s="165">
        <f t="shared" si="32"/>
        <v>0</v>
      </c>
      <c r="G149" s="165">
        <f t="shared" si="32"/>
        <v>15000</v>
      </c>
      <c r="H149" s="165">
        <f t="shared" si="32"/>
        <v>0</v>
      </c>
      <c r="I149" s="166">
        <f t="shared" si="32"/>
        <v>2500</v>
      </c>
      <c r="J149" s="165">
        <f>SUM(J150:J151)</f>
        <v>0</v>
      </c>
      <c r="K149" s="165">
        <f>SUM(K150:K151)</f>
        <v>0</v>
      </c>
      <c r="L149" s="165">
        <f>SUM(L150:L151)</f>
        <v>0</v>
      </c>
      <c r="M149" s="165">
        <f>SUM(M150:M151)</f>
        <v>0</v>
      </c>
      <c r="N149" s="165">
        <f>C149*100%</f>
        <v>17500</v>
      </c>
      <c r="O149" s="165">
        <f>N149*100%</f>
        <v>17500</v>
      </c>
      <c r="P149" s="99"/>
      <c r="Q149" s="99"/>
    </row>
    <row r="150" spans="1:17" s="68" customFormat="1" ht="16.5" customHeight="1">
      <c r="A150" s="120">
        <v>322</v>
      </c>
      <c r="B150" s="126" t="s">
        <v>21</v>
      </c>
      <c r="C150" s="127">
        <f>SUM(D150:M150)</f>
        <v>17500</v>
      </c>
      <c r="D150" s="127"/>
      <c r="E150" s="127"/>
      <c r="F150" s="127"/>
      <c r="G150" s="127">
        <v>15000</v>
      </c>
      <c r="H150" s="127">
        <v>0</v>
      </c>
      <c r="I150" s="105">
        <v>2500</v>
      </c>
      <c r="J150" s="127"/>
      <c r="K150" s="127"/>
      <c r="L150" s="127"/>
      <c r="M150" s="127"/>
      <c r="N150" s="127"/>
      <c r="O150" s="127"/>
      <c r="P150" s="99"/>
      <c r="Q150" s="99"/>
    </row>
    <row r="151" spans="1:17" s="68" customFormat="1" ht="12.75" customHeight="1">
      <c r="A151" s="142"/>
      <c r="B151" s="143" t="s">
        <v>12</v>
      </c>
      <c r="C151" s="137">
        <f>C149</f>
        <v>17500</v>
      </c>
      <c r="D151" s="137">
        <f>D149</f>
        <v>0</v>
      </c>
      <c r="E151" s="137">
        <f>SUM(E150:E150)</f>
        <v>0</v>
      </c>
      <c r="F151" s="137">
        <f>SUM(F150:F150)</f>
        <v>0</v>
      </c>
      <c r="G151" s="137">
        <v>15000</v>
      </c>
      <c r="H151" s="137">
        <f aca="true" t="shared" si="33" ref="H151:M151">SUM(H150:H150)</f>
        <v>0</v>
      </c>
      <c r="I151" s="138">
        <f t="shared" si="33"/>
        <v>2500</v>
      </c>
      <c r="J151" s="137">
        <f t="shared" si="33"/>
        <v>0</v>
      </c>
      <c r="K151" s="137">
        <f t="shared" si="33"/>
        <v>0</v>
      </c>
      <c r="L151" s="137">
        <f t="shared" si="33"/>
        <v>0</v>
      </c>
      <c r="M151" s="137">
        <f t="shared" si="33"/>
        <v>0</v>
      </c>
      <c r="N151" s="137">
        <f>N149</f>
        <v>17500</v>
      </c>
      <c r="O151" s="137">
        <f>O149</f>
        <v>17500</v>
      </c>
      <c r="P151" s="99"/>
      <c r="Q151" s="99"/>
    </row>
    <row r="152" spans="1:17" s="82" customFormat="1" ht="12.75" customHeight="1">
      <c r="A152" s="158" t="s">
        <v>99</v>
      </c>
      <c r="B152" s="159"/>
      <c r="C152" s="160"/>
      <c r="D152" s="160"/>
      <c r="E152" s="160"/>
      <c r="F152" s="160"/>
      <c r="G152" s="160"/>
      <c r="H152" s="160"/>
      <c r="I152" s="161"/>
      <c r="J152" s="160"/>
      <c r="K152" s="160"/>
      <c r="L152" s="160"/>
      <c r="M152" s="160"/>
      <c r="N152" s="160"/>
      <c r="O152" s="162"/>
      <c r="P152" s="148"/>
      <c r="Q152" s="148"/>
    </row>
    <row r="153" spans="1:17" s="82" customFormat="1" ht="12.75" customHeight="1">
      <c r="A153" s="163">
        <v>32</v>
      </c>
      <c r="B153" s="164" t="s">
        <v>8</v>
      </c>
      <c r="C153" s="165">
        <f>SUM(D153:M153)</f>
        <v>1000</v>
      </c>
      <c r="D153" s="165">
        <f aca="true" t="shared" si="34" ref="D153:M153">SUM(D154:D154)</f>
        <v>0</v>
      </c>
      <c r="E153" s="165">
        <f t="shared" si="34"/>
        <v>0</v>
      </c>
      <c r="F153" s="165">
        <f t="shared" si="34"/>
        <v>0</v>
      </c>
      <c r="G153" s="165">
        <f t="shared" si="34"/>
        <v>0</v>
      </c>
      <c r="H153" s="165">
        <f t="shared" si="34"/>
        <v>0</v>
      </c>
      <c r="I153" s="165">
        <f t="shared" si="34"/>
        <v>1000</v>
      </c>
      <c r="J153" s="165">
        <f t="shared" si="34"/>
        <v>0</v>
      </c>
      <c r="K153" s="165">
        <f t="shared" si="34"/>
        <v>0</v>
      </c>
      <c r="L153" s="165">
        <f t="shared" si="34"/>
        <v>0</v>
      </c>
      <c r="M153" s="165">
        <f t="shared" si="34"/>
        <v>0</v>
      </c>
      <c r="N153" s="165">
        <f>C153*100%</f>
        <v>1000</v>
      </c>
      <c r="O153" s="165">
        <f>N153*100%</f>
        <v>1000</v>
      </c>
      <c r="P153" s="148"/>
      <c r="Q153" s="148"/>
    </row>
    <row r="154" spans="1:17" s="82" customFormat="1" ht="12.75" customHeight="1">
      <c r="A154" s="120">
        <v>322</v>
      </c>
      <c r="B154" s="126" t="s">
        <v>21</v>
      </c>
      <c r="C154" s="172">
        <v>1000</v>
      </c>
      <c r="D154" s="172"/>
      <c r="E154" s="172"/>
      <c r="F154" s="172"/>
      <c r="G154" s="172"/>
      <c r="H154" s="172"/>
      <c r="I154" s="173">
        <v>1000</v>
      </c>
      <c r="J154" s="172"/>
      <c r="K154" s="172"/>
      <c r="L154" s="172"/>
      <c r="M154" s="172"/>
      <c r="N154" s="172"/>
      <c r="O154" s="172"/>
      <c r="P154" s="148"/>
      <c r="Q154" s="148"/>
    </row>
    <row r="155" spans="1:17" s="82" customFormat="1" ht="12.75" customHeight="1">
      <c r="A155" s="142"/>
      <c r="B155" s="143" t="s">
        <v>12</v>
      </c>
      <c r="C155" s="137">
        <f>C153</f>
        <v>1000</v>
      </c>
      <c r="D155" s="137">
        <f>D153</f>
        <v>0</v>
      </c>
      <c r="E155" s="137">
        <f>SUM(E154:E154)</f>
        <v>0</v>
      </c>
      <c r="F155" s="137">
        <f>SUM(F154:F154)</f>
        <v>0</v>
      </c>
      <c r="G155" s="137"/>
      <c r="H155" s="137">
        <f aca="true" t="shared" si="35" ref="H155:M155">SUM(H154:H154)</f>
        <v>0</v>
      </c>
      <c r="I155" s="138">
        <f t="shared" si="35"/>
        <v>1000</v>
      </c>
      <c r="J155" s="137">
        <f t="shared" si="35"/>
        <v>0</v>
      </c>
      <c r="K155" s="137">
        <f t="shared" si="35"/>
        <v>0</v>
      </c>
      <c r="L155" s="137">
        <f t="shared" si="35"/>
        <v>0</v>
      </c>
      <c r="M155" s="137">
        <f t="shared" si="35"/>
        <v>0</v>
      </c>
      <c r="N155" s="137">
        <f>N153</f>
        <v>1000</v>
      </c>
      <c r="O155" s="137">
        <f>O153</f>
        <v>1000</v>
      </c>
      <c r="P155" s="148"/>
      <c r="Q155" s="148"/>
    </row>
    <row r="156" spans="1:17" s="68" customFormat="1" ht="12.75" customHeight="1">
      <c r="A156" s="228" t="s">
        <v>85</v>
      </c>
      <c r="B156" s="229"/>
      <c r="C156" s="168">
        <f>C131+C135+C147+C151+C155</f>
        <v>463000</v>
      </c>
      <c r="D156" s="168"/>
      <c r="E156" s="168"/>
      <c r="F156" s="168"/>
      <c r="G156" s="168"/>
      <c r="H156" s="168"/>
      <c r="I156" s="169"/>
      <c r="J156" s="168"/>
      <c r="K156" s="168"/>
      <c r="L156" s="168"/>
      <c r="M156" s="168"/>
      <c r="N156" s="168">
        <f>N131+N135+N147+N151+N155</f>
        <v>463000</v>
      </c>
      <c r="O156" s="168">
        <f>O131+O135+O147+O151+O155</f>
        <v>463000</v>
      </c>
      <c r="P156" s="99"/>
      <c r="Q156" s="99"/>
    </row>
    <row r="157" spans="1:17" ht="13.5">
      <c r="A157" s="189" t="s">
        <v>40</v>
      </c>
      <c r="B157" s="189"/>
      <c r="C157" s="146">
        <f>C156+C126+C48</f>
        <v>9031062</v>
      </c>
      <c r="D157" s="146">
        <f>D147+D135+D125+D116+D107+D93+D72+D56+D38</f>
        <v>1259234</v>
      </c>
      <c r="E157" s="146">
        <f>E93</f>
        <v>15000</v>
      </c>
      <c r="F157" s="146">
        <f>F147+F93</f>
        <v>121000</v>
      </c>
      <c r="G157" s="146">
        <f>G151+G131+G116</f>
        <v>443012</v>
      </c>
      <c r="H157" s="146">
        <f>H125+H93</f>
        <v>121450</v>
      </c>
      <c r="I157" s="146">
        <f>I155+I151+I116+I107+I100+I93+I47</f>
        <v>7050666</v>
      </c>
      <c r="J157" s="146">
        <f>J147+J72</f>
        <v>10500</v>
      </c>
      <c r="K157" s="146">
        <f>K93</f>
        <v>9000</v>
      </c>
      <c r="L157" s="146">
        <f>L93</f>
        <v>1200</v>
      </c>
      <c r="M157" s="146">
        <v>0</v>
      </c>
      <c r="N157" s="146">
        <f>N156+N126+N48</f>
        <v>9031062</v>
      </c>
      <c r="O157" s="146">
        <f>O156+O126+O48</f>
        <v>9031062</v>
      </c>
      <c r="P157" s="102"/>
      <c r="Q157" s="102"/>
    </row>
    <row r="158" spans="2:14" ht="13.5">
      <c r="B158" s="84"/>
      <c r="C158" s="84"/>
      <c r="D158" s="85"/>
      <c r="E158" s="85"/>
      <c r="F158" s="85"/>
      <c r="G158" s="85"/>
      <c r="H158" s="85"/>
      <c r="I158" s="98"/>
      <c r="J158" s="86"/>
      <c r="K158" s="86"/>
      <c r="L158" s="62"/>
      <c r="M158" s="62"/>
      <c r="N158" s="87"/>
    </row>
    <row r="159" spans="1:14" ht="13.5">
      <c r="A159" s="88" t="s">
        <v>17</v>
      </c>
      <c r="B159" s="89" t="s">
        <v>113</v>
      </c>
      <c r="C159" s="62"/>
      <c r="D159" s="68"/>
      <c r="E159" s="63"/>
      <c r="F159" s="63"/>
      <c r="G159" s="63"/>
      <c r="H159" s="63"/>
      <c r="I159" s="95"/>
      <c r="J159" s="62"/>
      <c r="K159" s="68"/>
      <c r="L159" s="68"/>
      <c r="M159" s="181" t="s">
        <v>57</v>
      </c>
      <c r="N159" s="181"/>
    </row>
    <row r="160" spans="1:14" ht="13.5">
      <c r="A160" s="88" t="s">
        <v>0</v>
      </c>
      <c r="B160" s="90" t="s">
        <v>114</v>
      </c>
      <c r="C160" s="62"/>
      <c r="D160" s="63"/>
      <c r="E160" s="63"/>
      <c r="F160" s="63"/>
      <c r="G160" s="63"/>
      <c r="H160" s="63"/>
      <c r="I160" s="95"/>
      <c r="J160" s="62"/>
      <c r="K160" s="62"/>
      <c r="L160" s="62"/>
      <c r="M160" s="62"/>
      <c r="N160" s="72"/>
    </row>
    <row r="161" spans="1:14" ht="13.5">
      <c r="A161" s="91"/>
      <c r="B161" s="90"/>
      <c r="C161" s="62" t="s">
        <v>13</v>
      </c>
      <c r="D161" s="63"/>
      <c r="E161" s="63"/>
      <c r="F161" s="63"/>
      <c r="G161" s="63"/>
      <c r="H161" s="63"/>
      <c r="I161" s="95"/>
      <c r="J161" s="62"/>
      <c r="K161" s="62"/>
      <c r="L161" s="62"/>
      <c r="M161" s="181" t="s">
        <v>115</v>
      </c>
      <c r="N161" s="181"/>
    </row>
    <row r="162" spans="1:12" ht="13.5">
      <c r="A162" s="91"/>
      <c r="B162" s="90"/>
      <c r="C162" s="62"/>
      <c r="D162" s="63"/>
      <c r="E162" s="63"/>
      <c r="F162" s="63"/>
      <c r="G162" s="63"/>
      <c r="H162" s="63"/>
      <c r="I162" s="95"/>
      <c r="J162" s="62"/>
      <c r="K162" s="62"/>
      <c r="L162" s="62"/>
    </row>
    <row r="163" spans="1:14" ht="13.5">
      <c r="A163" s="91"/>
      <c r="B163" s="90"/>
      <c r="C163" s="62"/>
      <c r="D163" s="63"/>
      <c r="E163" s="63"/>
      <c r="F163" s="63"/>
      <c r="G163" s="63"/>
      <c r="H163" s="63"/>
      <c r="I163" s="95"/>
      <c r="J163" s="62"/>
      <c r="K163" s="62"/>
      <c r="L163" s="62"/>
      <c r="M163" s="62"/>
      <c r="N163" s="62"/>
    </row>
    <row r="164" spans="1:14" ht="13.5">
      <c r="A164" s="91"/>
      <c r="B164" s="90"/>
      <c r="C164" s="62"/>
      <c r="D164" s="63"/>
      <c r="E164" s="63"/>
      <c r="F164" s="63"/>
      <c r="G164" s="63"/>
      <c r="H164" s="63"/>
      <c r="I164" s="95"/>
      <c r="J164" s="62"/>
      <c r="K164" s="62"/>
      <c r="L164" s="62"/>
      <c r="M164" s="62"/>
      <c r="N164" s="62"/>
    </row>
    <row r="165" spans="1:14" ht="13.5">
      <c r="A165" s="91"/>
      <c r="B165" s="90"/>
      <c r="C165" s="62"/>
      <c r="D165" s="63"/>
      <c r="E165" s="63"/>
      <c r="F165" s="63"/>
      <c r="G165" s="63"/>
      <c r="H165" s="63"/>
      <c r="I165" s="95"/>
      <c r="J165" s="62"/>
      <c r="K165" s="62"/>
      <c r="L165" s="62"/>
      <c r="M165" s="62"/>
      <c r="N165" s="62"/>
    </row>
    <row r="166" spans="1:14" ht="13.5">
      <c r="A166" s="91"/>
      <c r="B166" s="90"/>
      <c r="C166" s="62"/>
      <c r="D166" s="63"/>
      <c r="E166" s="63"/>
      <c r="F166" s="63"/>
      <c r="G166" s="63"/>
      <c r="H166" s="63"/>
      <c r="I166" s="95"/>
      <c r="J166" s="62"/>
      <c r="K166" s="62"/>
      <c r="L166" s="62"/>
      <c r="M166" s="62"/>
      <c r="N166" s="62"/>
    </row>
    <row r="167" spans="1:14" ht="13.5">
      <c r="A167" s="91"/>
      <c r="B167" s="90"/>
      <c r="C167" s="62"/>
      <c r="D167" s="63"/>
      <c r="E167" s="63"/>
      <c r="F167" s="63"/>
      <c r="G167" s="63"/>
      <c r="H167" s="63"/>
      <c r="I167" s="95"/>
      <c r="J167" s="62"/>
      <c r="K167" s="62"/>
      <c r="L167" s="62"/>
      <c r="M167" s="62"/>
      <c r="N167" s="62"/>
    </row>
    <row r="168" spans="1:14" ht="13.5">
      <c r="A168" s="91"/>
      <c r="B168" s="90"/>
      <c r="C168" s="62"/>
      <c r="D168" s="63"/>
      <c r="E168" s="63"/>
      <c r="F168" s="63"/>
      <c r="G168" s="63"/>
      <c r="H168" s="63"/>
      <c r="I168" s="95"/>
      <c r="J168" s="62"/>
      <c r="K168" s="62"/>
      <c r="L168" s="62"/>
      <c r="M168" s="62"/>
      <c r="N168" s="62"/>
    </row>
    <row r="169" spans="1:14" ht="13.5">
      <c r="A169" s="91"/>
      <c r="B169" s="90"/>
      <c r="C169" s="62"/>
      <c r="D169" s="63"/>
      <c r="E169" s="63"/>
      <c r="F169" s="63"/>
      <c r="G169" s="63"/>
      <c r="H169" s="63"/>
      <c r="I169" s="95"/>
      <c r="J169" s="62"/>
      <c r="K169" s="62"/>
      <c r="L169" s="62"/>
      <c r="M169" s="62"/>
      <c r="N169" s="62"/>
    </row>
    <row r="170" spans="1:14" ht="13.5">
      <c r="A170" s="91"/>
      <c r="B170" s="90"/>
      <c r="C170" s="62"/>
      <c r="D170" s="63"/>
      <c r="E170" s="63"/>
      <c r="F170" s="63"/>
      <c r="G170" s="63"/>
      <c r="H170" s="63"/>
      <c r="I170" s="95"/>
      <c r="J170" s="62"/>
      <c r="K170" s="62"/>
      <c r="L170" s="62"/>
      <c r="M170" s="62"/>
      <c r="N170" s="62"/>
    </row>
    <row r="171" spans="1:14" ht="13.5">
      <c r="A171" s="91"/>
      <c r="B171" s="90"/>
      <c r="C171" s="62"/>
      <c r="D171" s="63"/>
      <c r="E171" s="63"/>
      <c r="F171" s="63"/>
      <c r="G171" s="63"/>
      <c r="H171" s="63"/>
      <c r="I171" s="95"/>
      <c r="J171" s="62"/>
      <c r="K171" s="62"/>
      <c r="L171" s="62"/>
      <c r="M171" s="62"/>
      <c r="N171" s="62"/>
    </row>
    <row r="172" spans="1:14" ht="13.5">
      <c r="A172" s="91"/>
      <c r="B172" s="90"/>
      <c r="C172" s="62"/>
      <c r="D172" s="63"/>
      <c r="E172" s="63"/>
      <c r="F172" s="63"/>
      <c r="G172" s="63"/>
      <c r="H172" s="63"/>
      <c r="I172" s="95"/>
      <c r="J172" s="62"/>
      <c r="K172" s="62"/>
      <c r="L172" s="62"/>
      <c r="M172" s="62"/>
      <c r="N172" s="62"/>
    </row>
    <row r="173" spans="1:14" ht="13.5">
      <c r="A173" s="91"/>
      <c r="B173" s="90"/>
      <c r="C173" s="62"/>
      <c r="D173" s="63"/>
      <c r="E173" s="63"/>
      <c r="F173" s="63"/>
      <c r="G173" s="63"/>
      <c r="H173" s="63"/>
      <c r="I173" s="95"/>
      <c r="J173" s="62"/>
      <c r="K173" s="62"/>
      <c r="L173" s="62"/>
      <c r="M173" s="62"/>
      <c r="N173" s="62"/>
    </row>
    <row r="174" spans="1:14" ht="13.5">
      <c r="A174" s="91"/>
      <c r="B174" s="90"/>
      <c r="C174" s="62"/>
      <c r="D174" s="63"/>
      <c r="E174" s="63"/>
      <c r="F174" s="63"/>
      <c r="G174" s="63"/>
      <c r="H174" s="63"/>
      <c r="I174" s="95"/>
      <c r="J174" s="62"/>
      <c r="K174" s="62"/>
      <c r="L174" s="62"/>
      <c r="M174" s="62"/>
      <c r="N174" s="62"/>
    </row>
    <row r="175" spans="1:14" ht="13.5">
      <c r="A175" s="91"/>
      <c r="B175" s="90"/>
      <c r="C175" s="62"/>
      <c r="D175" s="63"/>
      <c r="E175" s="63"/>
      <c r="F175" s="63"/>
      <c r="G175" s="63"/>
      <c r="H175" s="63"/>
      <c r="I175" s="95"/>
      <c r="J175" s="62"/>
      <c r="K175" s="62"/>
      <c r="L175" s="62"/>
      <c r="M175" s="62"/>
      <c r="N175" s="62"/>
    </row>
    <row r="176" spans="1:14" ht="13.5">
      <c r="A176" s="91"/>
      <c r="B176" s="90"/>
      <c r="C176" s="62"/>
      <c r="D176" s="63"/>
      <c r="E176" s="63"/>
      <c r="F176" s="63"/>
      <c r="G176" s="63"/>
      <c r="H176" s="63"/>
      <c r="I176" s="95"/>
      <c r="J176" s="62"/>
      <c r="K176" s="62"/>
      <c r="L176" s="62"/>
      <c r="M176" s="62"/>
      <c r="N176" s="62"/>
    </row>
    <row r="177" spans="1:14" ht="13.5">
      <c r="A177" s="91"/>
      <c r="B177" s="90"/>
      <c r="C177" s="62"/>
      <c r="D177" s="63"/>
      <c r="E177" s="63"/>
      <c r="F177" s="63"/>
      <c r="G177" s="63"/>
      <c r="H177" s="63"/>
      <c r="I177" s="95"/>
      <c r="J177" s="62"/>
      <c r="K177" s="62"/>
      <c r="L177" s="62"/>
      <c r="M177" s="62"/>
      <c r="N177" s="62"/>
    </row>
    <row r="178" spans="1:14" ht="13.5">
      <c r="A178" s="91"/>
      <c r="B178" s="90"/>
      <c r="C178" s="62"/>
      <c r="D178" s="63"/>
      <c r="E178" s="63"/>
      <c r="F178" s="63"/>
      <c r="G178" s="63"/>
      <c r="H178" s="63"/>
      <c r="I178" s="95"/>
      <c r="J178" s="62"/>
      <c r="K178" s="62"/>
      <c r="L178" s="62"/>
      <c r="M178" s="62"/>
      <c r="N178" s="62"/>
    </row>
    <row r="179" spans="1:14" ht="13.5">
      <c r="A179" s="91"/>
      <c r="B179" s="90"/>
      <c r="C179" s="62"/>
      <c r="D179" s="63"/>
      <c r="E179" s="63"/>
      <c r="F179" s="63"/>
      <c r="G179" s="63"/>
      <c r="H179" s="63"/>
      <c r="I179" s="95"/>
      <c r="J179" s="62"/>
      <c r="K179" s="62"/>
      <c r="L179" s="62"/>
      <c r="M179" s="62"/>
      <c r="N179" s="62"/>
    </row>
    <row r="180" spans="1:14" ht="13.5">
      <c r="A180" s="91"/>
      <c r="B180" s="90"/>
      <c r="C180" s="62"/>
      <c r="D180" s="63"/>
      <c r="E180" s="63"/>
      <c r="F180" s="63"/>
      <c r="G180" s="63"/>
      <c r="H180" s="63"/>
      <c r="I180" s="95"/>
      <c r="J180" s="62"/>
      <c r="K180" s="62"/>
      <c r="L180" s="62"/>
      <c r="M180" s="62"/>
      <c r="N180" s="62"/>
    </row>
    <row r="181" spans="1:14" ht="13.5">
      <c r="A181" s="91"/>
      <c r="B181" s="90"/>
      <c r="C181" s="62"/>
      <c r="D181" s="63"/>
      <c r="E181" s="63"/>
      <c r="F181" s="63"/>
      <c r="G181" s="63"/>
      <c r="H181" s="63"/>
      <c r="I181" s="95"/>
      <c r="J181" s="62"/>
      <c r="K181" s="62"/>
      <c r="L181" s="62"/>
      <c r="M181" s="62"/>
      <c r="N181" s="62"/>
    </row>
    <row r="182" spans="1:14" ht="13.5">
      <c r="A182" s="91"/>
      <c r="B182" s="90"/>
      <c r="C182" s="62"/>
      <c r="D182" s="63"/>
      <c r="E182" s="63"/>
      <c r="F182" s="63"/>
      <c r="G182" s="63"/>
      <c r="H182" s="63"/>
      <c r="I182" s="95"/>
      <c r="J182" s="62"/>
      <c r="K182" s="62"/>
      <c r="L182" s="62"/>
      <c r="M182" s="62"/>
      <c r="N182" s="62"/>
    </row>
    <row r="183" spans="1:14" ht="13.5">
      <c r="A183" s="91"/>
      <c r="B183" s="90"/>
      <c r="C183" s="62"/>
      <c r="D183" s="63"/>
      <c r="E183" s="63"/>
      <c r="F183" s="63"/>
      <c r="G183" s="63"/>
      <c r="H183" s="63"/>
      <c r="I183" s="95"/>
      <c r="J183" s="62"/>
      <c r="K183" s="62"/>
      <c r="L183" s="62"/>
      <c r="M183" s="62"/>
      <c r="N183" s="62"/>
    </row>
    <row r="184" spans="1:14" ht="13.5">
      <c r="A184" s="91"/>
      <c r="B184" s="90"/>
      <c r="C184" s="62"/>
      <c r="D184" s="63"/>
      <c r="E184" s="63"/>
      <c r="F184" s="63"/>
      <c r="G184" s="63"/>
      <c r="H184" s="63"/>
      <c r="I184" s="95"/>
      <c r="J184" s="62"/>
      <c r="K184" s="62"/>
      <c r="L184" s="62"/>
      <c r="M184" s="62"/>
      <c r="N184" s="62"/>
    </row>
    <row r="185" spans="1:14" ht="13.5">
      <c r="A185" s="91"/>
      <c r="B185" s="90"/>
      <c r="C185" s="62"/>
      <c r="D185" s="63"/>
      <c r="E185" s="63"/>
      <c r="F185" s="63"/>
      <c r="G185" s="63"/>
      <c r="H185" s="63"/>
      <c r="I185" s="95"/>
      <c r="J185" s="62"/>
      <c r="K185" s="62"/>
      <c r="L185" s="62"/>
      <c r="M185" s="62"/>
      <c r="N185" s="62"/>
    </row>
    <row r="186" spans="1:14" ht="13.5">
      <c r="A186" s="91"/>
      <c r="B186" s="90"/>
      <c r="C186" s="62"/>
      <c r="D186" s="63"/>
      <c r="E186" s="63"/>
      <c r="F186" s="63"/>
      <c r="G186" s="63"/>
      <c r="H186" s="63"/>
      <c r="I186" s="95"/>
      <c r="J186" s="62"/>
      <c r="K186" s="62"/>
      <c r="L186" s="62"/>
      <c r="M186" s="62"/>
      <c r="N186" s="62"/>
    </row>
    <row r="187" spans="1:14" ht="13.5">
      <c r="A187" s="91"/>
      <c r="B187" s="90"/>
      <c r="C187" s="62"/>
      <c r="D187" s="63"/>
      <c r="E187" s="63"/>
      <c r="F187" s="63"/>
      <c r="G187" s="63"/>
      <c r="H187" s="63"/>
      <c r="I187" s="95"/>
      <c r="J187" s="62"/>
      <c r="K187" s="62"/>
      <c r="L187" s="62"/>
      <c r="M187" s="62"/>
      <c r="N187" s="62"/>
    </row>
    <row r="188" spans="1:14" ht="13.5">
      <c r="A188" s="91"/>
      <c r="B188" s="90"/>
      <c r="C188" s="62"/>
      <c r="D188" s="63"/>
      <c r="E188" s="63"/>
      <c r="F188" s="63"/>
      <c r="G188" s="63"/>
      <c r="H188" s="63"/>
      <c r="I188" s="95"/>
      <c r="J188" s="62"/>
      <c r="K188" s="62"/>
      <c r="L188" s="62"/>
      <c r="M188" s="62"/>
      <c r="N188" s="62"/>
    </row>
    <row r="189" spans="1:14" ht="13.5">
      <c r="A189" s="91"/>
      <c r="B189" s="90"/>
      <c r="C189" s="62"/>
      <c r="D189" s="63"/>
      <c r="E189" s="63"/>
      <c r="F189" s="63"/>
      <c r="G189" s="63"/>
      <c r="H189" s="63"/>
      <c r="I189" s="95"/>
      <c r="J189" s="62"/>
      <c r="K189" s="62"/>
      <c r="L189" s="62"/>
      <c r="M189" s="62"/>
      <c r="N189" s="62"/>
    </row>
    <row r="190" spans="1:14" ht="13.5">
      <c r="A190" s="91"/>
      <c r="B190" s="90"/>
      <c r="C190" s="62"/>
      <c r="D190" s="63"/>
      <c r="E190" s="63"/>
      <c r="F190" s="63"/>
      <c r="G190" s="63"/>
      <c r="H190" s="63"/>
      <c r="I190" s="95"/>
      <c r="J190" s="62"/>
      <c r="K190" s="62"/>
      <c r="L190" s="62"/>
      <c r="M190" s="62"/>
      <c r="N190" s="62"/>
    </row>
    <row r="191" spans="1:14" ht="13.5">
      <c r="A191" s="91"/>
      <c r="B191" s="90"/>
      <c r="C191" s="62"/>
      <c r="D191" s="63"/>
      <c r="E191" s="63"/>
      <c r="F191" s="63"/>
      <c r="G191" s="63"/>
      <c r="H191" s="63"/>
      <c r="I191" s="95"/>
      <c r="J191" s="62"/>
      <c r="K191" s="62"/>
      <c r="L191" s="62"/>
      <c r="M191" s="62"/>
      <c r="N191" s="62"/>
    </row>
    <row r="192" spans="1:14" ht="13.5">
      <c r="A192" s="91"/>
      <c r="B192" s="90"/>
      <c r="C192" s="62"/>
      <c r="D192" s="63"/>
      <c r="E192" s="63"/>
      <c r="F192" s="63"/>
      <c r="G192" s="63"/>
      <c r="H192" s="63"/>
      <c r="I192" s="95"/>
      <c r="J192" s="62"/>
      <c r="K192" s="62"/>
      <c r="L192" s="62"/>
      <c r="M192" s="62"/>
      <c r="N192" s="62"/>
    </row>
    <row r="193" spans="1:14" ht="13.5">
      <c r="A193" s="91"/>
      <c r="B193" s="90"/>
      <c r="C193" s="62"/>
      <c r="D193" s="63"/>
      <c r="E193" s="63"/>
      <c r="F193" s="63"/>
      <c r="G193" s="63"/>
      <c r="H193" s="63"/>
      <c r="I193" s="95"/>
      <c r="J193" s="62"/>
      <c r="K193" s="62"/>
      <c r="L193" s="62"/>
      <c r="M193" s="62"/>
      <c r="N193" s="62"/>
    </row>
    <row r="194" spans="1:14" ht="13.5">
      <c r="A194" s="91"/>
      <c r="B194" s="90"/>
      <c r="C194" s="62"/>
      <c r="D194" s="63"/>
      <c r="E194" s="63"/>
      <c r="F194" s="63"/>
      <c r="G194" s="63"/>
      <c r="H194" s="63"/>
      <c r="I194" s="95"/>
      <c r="J194" s="62"/>
      <c r="K194" s="62"/>
      <c r="L194" s="62"/>
      <c r="M194" s="62"/>
      <c r="N194" s="62"/>
    </row>
    <row r="195" spans="1:14" ht="13.5">
      <c r="A195" s="91"/>
      <c r="B195" s="90"/>
      <c r="C195" s="62"/>
      <c r="D195" s="63"/>
      <c r="E195" s="63"/>
      <c r="F195" s="63"/>
      <c r="G195" s="63"/>
      <c r="H195" s="63"/>
      <c r="I195" s="95"/>
      <c r="J195" s="62"/>
      <c r="K195" s="62"/>
      <c r="L195" s="62"/>
      <c r="M195" s="62"/>
      <c r="N195" s="62"/>
    </row>
    <row r="196" spans="1:14" ht="13.5">
      <c r="A196" s="91"/>
      <c r="B196" s="90"/>
      <c r="C196" s="62"/>
      <c r="D196" s="63"/>
      <c r="E196" s="63"/>
      <c r="F196" s="63"/>
      <c r="G196" s="63"/>
      <c r="H196" s="63"/>
      <c r="I196" s="95"/>
      <c r="J196" s="62"/>
      <c r="K196" s="62"/>
      <c r="L196" s="62"/>
      <c r="M196" s="62"/>
      <c r="N196" s="62"/>
    </row>
    <row r="197" spans="1:14" ht="13.5">
      <c r="A197" s="91"/>
      <c r="B197" s="90"/>
      <c r="C197" s="62"/>
      <c r="D197" s="63"/>
      <c r="E197" s="63"/>
      <c r="F197" s="63"/>
      <c r="G197" s="63"/>
      <c r="H197" s="63"/>
      <c r="I197" s="95"/>
      <c r="J197" s="62"/>
      <c r="K197" s="62"/>
      <c r="L197" s="62"/>
      <c r="M197" s="62"/>
      <c r="N197" s="62"/>
    </row>
    <row r="198" spans="1:14" ht="13.5">
      <c r="A198" s="91"/>
      <c r="B198" s="90"/>
      <c r="C198" s="62"/>
      <c r="D198" s="63"/>
      <c r="E198" s="63"/>
      <c r="F198" s="63"/>
      <c r="G198" s="63"/>
      <c r="H198" s="63"/>
      <c r="I198" s="95"/>
      <c r="J198" s="62"/>
      <c r="K198" s="62"/>
      <c r="L198" s="62"/>
      <c r="M198" s="62"/>
      <c r="N198" s="62"/>
    </row>
    <row r="199" spans="1:14" ht="13.5">
      <c r="A199" s="91"/>
      <c r="B199" s="90"/>
      <c r="C199" s="62"/>
      <c r="D199" s="63"/>
      <c r="E199" s="63"/>
      <c r="F199" s="63"/>
      <c r="G199" s="63"/>
      <c r="H199" s="63"/>
      <c r="I199" s="95"/>
      <c r="J199" s="62"/>
      <c r="K199" s="62"/>
      <c r="L199" s="62"/>
      <c r="M199" s="62"/>
      <c r="N199" s="62"/>
    </row>
    <row r="200" spans="1:14" ht="13.5">
      <c r="A200" s="91"/>
      <c r="B200" s="90"/>
      <c r="C200" s="62"/>
      <c r="D200" s="63"/>
      <c r="E200" s="63"/>
      <c r="F200" s="63"/>
      <c r="G200" s="63"/>
      <c r="H200" s="63"/>
      <c r="I200" s="95"/>
      <c r="J200" s="62"/>
      <c r="K200" s="62"/>
      <c r="L200" s="62"/>
      <c r="M200" s="62"/>
      <c r="N200" s="62"/>
    </row>
    <row r="201" spans="1:14" ht="13.5">
      <c r="A201" s="91"/>
      <c r="B201" s="90"/>
      <c r="C201" s="62"/>
      <c r="D201" s="63"/>
      <c r="E201" s="63"/>
      <c r="F201" s="63"/>
      <c r="G201" s="63"/>
      <c r="H201" s="63"/>
      <c r="I201" s="95"/>
      <c r="J201" s="62"/>
      <c r="K201" s="62"/>
      <c r="L201" s="62"/>
      <c r="M201" s="62"/>
      <c r="N201" s="62"/>
    </row>
    <row r="202" spans="1:14" ht="13.5">
      <c r="A202" s="91"/>
      <c r="B202" s="90"/>
      <c r="C202" s="62"/>
      <c r="D202" s="63"/>
      <c r="E202" s="63"/>
      <c r="F202" s="63"/>
      <c r="G202" s="63"/>
      <c r="H202" s="63"/>
      <c r="I202" s="95"/>
      <c r="J202" s="62"/>
      <c r="K202" s="62"/>
      <c r="L202" s="62"/>
      <c r="M202" s="62"/>
      <c r="N202" s="62"/>
    </row>
    <row r="203" spans="1:14" ht="13.5">
      <c r="A203" s="91"/>
      <c r="B203" s="90"/>
      <c r="C203" s="62"/>
      <c r="D203" s="63"/>
      <c r="E203" s="63"/>
      <c r="F203" s="63"/>
      <c r="G203" s="63"/>
      <c r="H203" s="63"/>
      <c r="I203" s="95"/>
      <c r="J203" s="62"/>
      <c r="K203" s="62"/>
      <c r="L203" s="62"/>
      <c r="M203" s="62"/>
      <c r="N203" s="62"/>
    </row>
    <row r="204" spans="1:14" ht="13.5">
      <c r="A204" s="91"/>
      <c r="B204" s="90"/>
      <c r="C204" s="62"/>
      <c r="D204" s="63"/>
      <c r="E204" s="63"/>
      <c r="F204" s="63"/>
      <c r="G204" s="63"/>
      <c r="H204" s="63"/>
      <c r="I204" s="95"/>
      <c r="J204" s="62"/>
      <c r="K204" s="62"/>
      <c r="L204" s="62"/>
      <c r="M204" s="62"/>
      <c r="N204" s="62"/>
    </row>
    <row r="205" spans="1:14" ht="13.5">
      <c r="A205" s="91"/>
      <c r="B205" s="90"/>
      <c r="C205" s="62"/>
      <c r="D205" s="63"/>
      <c r="E205" s="63"/>
      <c r="F205" s="63"/>
      <c r="G205" s="63"/>
      <c r="H205" s="63"/>
      <c r="I205" s="95"/>
      <c r="J205" s="62"/>
      <c r="K205" s="62"/>
      <c r="L205" s="62"/>
      <c r="M205" s="62"/>
      <c r="N205" s="62"/>
    </row>
    <row r="206" spans="1:14" ht="13.5">
      <c r="A206" s="91"/>
      <c r="B206" s="90"/>
      <c r="C206" s="62"/>
      <c r="D206" s="63"/>
      <c r="E206" s="63"/>
      <c r="F206" s="63"/>
      <c r="G206" s="63"/>
      <c r="H206" s="63"/>
      <c r="I206" s="95"/>
      <c r="J206" s="62"/>
      <c r="K206" s="62"/>
      <c r="L206" s="62"/>
      <c r="M206" s="62"/>
      <c r="N206" s="62"/>
    </row>
    <row r="207" spans="1:14" ht="13.5">
      <c r="A207" s="91"/>
      <c r="B207" s="90"/>
      <c r="C207" s="62"/>
      <c r="D207" s="63"/>
      <c r="E207" s="63"/>
      <c r="F207" s="63"/>
      <c r="G207" s="63"/>
      <c r="H207" s="63"/>
      <c r="I207" s="95"/>
      <c r="J207" s="62"/>
      <c r="K207" s="62"/>
      <c r="L207" s="62"/>
      <c r="M207" s="62"/>
      <c r="N207" s="62"/>
    </row>
    <row r="208" spans="1:14" ht="13.5">
      <c r="A208" s="91"/>
      <c r="B208" s="90"/>
      <c r="C208" s="62"/>
      <c r="D208" s="63"/>
      <c r="E208" s="63"/>
      <c r="F208" s="63"/>
      <c r="G208" s="63"/>
      <c r="H208" s="63"/>
      <c r="I208" s="95"/>
      <c r="J208" s="62"/>
      <c r="K208" s="62"/>
      <c r="L208" s="62"/>
      <c r="M208" s="62"/>
      <c r="N208" s="62"/>
    </row>
    <row r="209" spans="1:14" ht="13.5">
      <c r="A209" s="91"/>
      <c r="B209" s="90"/>
      <c r="C209" s="62"/>
      <c r="D209" s="63"/>
      <c r="E209" s="63"/>
      <c r="F209" s="63"/>
      <c r="G209" s="63"/>
      <c r="H209" s="63"/>
      <c r="I209" s="95"/>
      <c r="J209" s="62"/>
      <c r="K209" s="62"/>
      <c r="L209" s="62"/>
      <c r="M209" s="62"/>
      <c r="N209" s="62"/>
    </row>
    <row r="210" spans="1:14" ht="13.5">
      <c r="A210" s="91"/>
      <c r="B210" s="90"/>
      <c r="C210" s="62"/>
      <c r="D210" s="63"/>
      <c r="E210" s="63"/>
      <c r="F210" s="63"/>
      <c r="G210" s="63"/>
      <c r="H210" s="63"/>
      <c r="I210" s="95"/>
      <c r="J210" s="62"/>
      <c r="K210" s="62"/>
      <c r="L210" s="62"/>
      <c r="M210" s="62"/>
      <c r="N210" s="62"/>
    </row>
    <row r="211" spans="1:14" ht="13.5">
      <c r="A211" s="91"/>
      <c r="B211" s="90"/>
      <c r="C211" s="62"/>
      <c r="D211" s="63"/>
      <c r="E211" s="63"/>
      <c r="F211" s="63"/>
      <c r="G211" s="63"/>
      <c r="H211" s="63"/>
      <c r="I211" s="95"/>
      <c r="J211" s="62"/>
      <c r="K211" s="62"/>
      <c r="L211" s="62"/>
      <c r="M211" s="62"/>
      <c r="N211" s="62"/>
    </row>
    <row r="212" spans="1:14" ht="13.5">
      <c r="A212" s="91"/>
      <c r="B212" s="90"/>
      <c r="C212" s="62"/>
      <c r="D212" s="63"/>
      <c r="E212" s="63"/>
      <c r="F212" s="63"/>
      <c r="G212" s="63"/>
      <c r="H212" s="63"/>
      <c r="I212" s="95"/>
      <c r="J212" s="62"/>
      <c r="K212" s="62"/>
      <c r="L212" s="62"/>
      <c r="M212" s="62"/>
      <c r="N212" s="62"/>
    </row>
    <row r="213" spans="1:14" ht="13.5">
      <c r="A213" s="91"/>
      <c r="B213" s="90"/>
      <c r="C213" s="62"/>
      <c r="D213" s="63"/>
      <c r="E213" s="63"/>
      <c r="F213" s="63"/>
      <c r="G213" s="63"/>
      <c r="H213" s="63"/>
      <c r="I213" s="95"/>
      <c r="J213" s="62"/>
      <c r="K213" s="62"/>
      <c r="L213" s="62"/>
      <c r="M213" s="62"/>
      <c r="N213" s="62"/>
    </row>
    <row r="214" spans="1:14" ht="13.5">
      <c r="A214" s="91"/>
      <c r="B214" s="90"/>
      <c r="C214" s="62"/>
      <c r="D214" s="63"/>
      <c r="E214" s="63"/>
      <c r="F214" s="63"/>
      <c r="G214" s="63"/>
      <c r="H214" s="63"/>
      <c r="I214" s="95"/>
      <c r="J214" s="62"/>
      <c r="K214" s="62"/>
      <c r="L214" s="62"/>
      <c r="M214" s="62"/>
      <c r="N214" s="62"/>
    </row>
    <row r="215" spans="1:14" ht="13.5">
      <c r="A215" s="91"/>
      <c r="B215" s="90"/>
      <c r="C215" s="62"/>
      <c r="D215" s="63"/>
      <c r="E215" s="63"/>
      <c r="F215" s="63"/>
      <c r="G215" s="63"/>
      <c r="H215" s="63"/>
      <c r="I215" s="95"/>
      <c r="J215" s="62"/>
      <c r="K215" s="62"/>
      <c r="L215" s="62"/>
      <c r="M215" s="62"/>
      <c r="N215" s="62"/>
    </row>
    <row r="216" spans="1:14" ht="13.5">
      <c r="A216" s="91"/>
      <c r="B216" s="90"/>
      <c r="C216" s="62"/>
      <c r="D216" s="63"/>
      <c r="E216" s="63"/>
      <c r="F216" s="63"/>
      <c r="G216" s="63"/>
      <c r="H216" s="63"/>
      <c r="I216" s="95"/>
      <c r="J216" s="62"/>
      <c r="K216" s="62"/>
      <c r="L216" s="62"/>
      <c r="M216" s="62"/>
      <c r="N216" s="62"/>
    </row>
    <row r="217" spans="1:14" ht="13.5">
      <c r="A217" s="91"/>
      <c r="B217" s="90"/>
      <c r="C217" s="62"/>
      <c r="D217" s="63"/>
      <c r="E217" s="63"/>
      <c r="F217" s="63"/>
      <c r="G217" s="63"/>
      <c r="H217" s="63"/>
      <c r="I217" s="95"/>
      <c r="J217" s="62"/>
      <c r="K217" s="62"/>
      <c r="L217" s="62"/>
      <c r="M217" s="62"/>
      <c r="N217" s="62"/>
    </row>
    <row r="218" spans="1:14" ht="13.5">
      <c r="A218" s="91"/>
      <c r="B218" s="90"/>
      <c r="C218" s="62"/>
      <c r="D218" s="63"/>
      <c r="E218" s="63"/>
      <c r="F218" s="63"/>
      <c r="G218" s="63"/>
      <c r="H218" s="63"/>
      <c r="I218" s="95"/>
      <c r="J218" s="62"/>
      <c r="K218" s="62"/>
      <c r="L218" s="62"/>
      <c r="M218" s="62"/>
      <c r="N218" s="62"/>
    </row>
    <row r="219" spans="1:14" ht="13.5">
      <c r="A219" s="91"/>
      <c r="B219" s="90"/>
      <c r="C219" s="62"/>
      <c r="D219" s="63"/>
      <c r="E219" s="63"/>
      <c r="F219" s="63"/>
      <c r="G219" s="63"/>
      <c r="H219" s="63"/>
      <c r="I219" s="95"/>
      <c r="J219" s="62"/>
      <c r="K219" s="62"/>
      <c r="L219" s="62"/>
      <c r="M219" s="62"/>
      <c r="N219" s="62"/>
    </row>
    <row r="220" spans="1:14" ht="13.5">
      <c r="A220" s="91"/>
      <c r="B220" s="90"/>
      <c r="C220" s="62"/>
      <c r="D220" s="63"/>
      <c r="E220" s="63"/>
      <c r="F220" s="63"/>
      <c r="G220" s="63"/>
      <c r="H220" s="63"/>
      <c r="I220" s="95"/>
      <c r="J220" s="62"/>
      <c r="K220" s="62"/>
      <c r="L220" s="62"/>
      <c r="M220" s="62"/>
      <c r="N220" s="62"/>
    </row>
    <row r="221" spans="1:14" ht="13.5">
      <c r="A221" s="91"/>
      <c r="B221" s="90"/>
      <c r="C221" s="62"/>
      <c r="D221" s="63"/>
      <c r="E221" s="63"/>
      <c r="F221" s="63"/>
      <c r="G221" s="63"/>
      <c r="H221" s="63"/>
      <c r="I221" s="95"/>
      <c r="J221" s="62"/>
      <c r="K221" s="62"/>
      <c r="L221" s="62"/>
      <c r="M221" s="62"/>
      <c r="N221" s="62"/>
    </row>
    <row r="222" spans="1:14" ht="13.5">
      <c r="A222" s="91"/>
      <c r="B222" s="90"/>
      <c r="C222" s="62"/>
      <c r="D222" s="63"/>
      <c r="E222" s="63"/>
      <c r="F222" s="63"/>
      <c r="G222" s="63"/>
      <c r="H222" s="63"/>
      <c r="I222" s="95"/>
      <c r="J222" s="62"/>
      <c r="K222" s="62"/>
      <c r="L222" s="62"/>
      <c r="M222" s="62"/>
      <c r="N222" s="62"/>
    </row>
    <row r="223" spans="1:14" ht="13.5">
      <c r="A223" s="91"/>
      <c r="B223" s="90"/>
      <c r="C223" s="62"/>
      <c r="D223" s="63"/>
      <c r="E223" s="63"/>
      <c r="F223" s="63"/>
      <c r="G223" s="63"/>
      <c r="H223" s="63"/>
      <c r="I223" s="95"/>
      <c r="J223" s="62"/>
      <c r="K223" s="62"/>
      <c r="L223" s="62"/>
      <c r="M223" s="62"/>
      <c r="N223" s="62"/>
    </row>
    <row r="224" spans="1:14" ht="13.5">
      <c r="A224" s="91"/>
      <c r="B224" s="90"/>
      <c r="C224" s="62"/>
      <c r="D224" s="63"/>
      <c r="E224" s="63"/>
      <c r="F224" s="63"/>
      <c r="G224" s="63"/>
      <c r="H224" s="63"/>
      <c r="I224" s="95"/>
      <c r="J224" s="62"/>
      <c r="K224" s="62"/>
      <c r="L224" s="62"/>
      <c r="M224" s="62"/>
      <c r="N224" s="62"/>
    </row>
    <row r="225" spans="1:14" ht="13.5">
      <c r="A225" s="91"/>
      <c r="B225" s="90"/>
      <c r="C225" s="62"/>
      <c r="D225" s="63"/>
      <c r="E225" s="63"/>
      <c r="F225" s="63"/>
      <c r="G225" s="63"/>
      <c r="H225" s="63"/>
      <c r="I225" s="95"/>
      <c r="J225" s="62"/>
      <c r="K225" s="62"/>
      <c r="L225" s="62"/>
      <c r="M225" s="62"/>
      <c r="N225" s="62"/>
    </row>
    <row r="226" spans="1:14" ht="13.5">
      <c r="A226" s="91"/>
      <c r="B226" s="90"/>
      <c r="C226" s="62"/>
      <c r="D226" s="63"/>
      <c r="E226" s="63"/>
      <c r="F226" s="63"/>
      <c r="G226" s="63"/>
      <c r="H226" s="63"/>
      <c r="I226" s="95"/>
      <c r="J226" s="62"/>
      <c r="K226" s="62"/>
      <c r="L226" s="62"/>
      <c r="M226" s="62"/>
      <c r="N226" s="62"/>
    </row>
    <row r="227" spans="1:14" ht="13.5">
      <c r="A227" s="91"/>
      <c r="B227" s="90"/>
      <c r="C227" s="62"/>
      <c r="D227" s="63"/>
      <c r="E227" s="63"/>
      <c r="F227" s="63"/>
      <c r="G227" s="63"/>
      <c r="H227" s="63"/>
      <c r="I227" s="95"/>
      <c r="J227" s="62"/>
      <c r="K227" s="62"/>
      <c r="L227" s="62"/>
      <c r="M227" s="62"/>
      <c r="N227" s="62"/>
    </row>
    <row r="228" spans="1:14" ht="13.5">
      <c r="A228" s="91"/>
      <c r="B228" s="90"/>
      <c r="C228" s="62"/>
      <c r="D228" s="63"/>
      <c r="E228" s="63"/>
      <c r="F228" s="63"/>
      <c r="G228" s="63"/>
      <c r="H228" s="63"/>
      <c r="I228" s="95"/>
      <c r="J228" s="62"/>
      <c r="K228" s="62"/>
      <c r="L228" s="62"/>
      <c r="M228" s="62"/>
      <c r="N228" s="62"/>
    </row>
    <row r="229" spans="1:14" ht="13.5">
      <c r="A229" s="91"/>
      <c r="B229" s="90"/>
      <c r="C229" s="62"/>
      <c r="D229" s="63"/>
      <c r="E229" s="63"/>
      <c r="F229" s="63"/>
      <c r="G229" s="63"/>
      <c r="H229" s="63"/>
      <c r="I229" s="95"/>
      <c r="J229" s="62"/>
      <c r="K229" s="62"/>
      <c r="L229" s="62"/>
      <c r="M229" s="62"/>
      <c r="N229" s="62"/>
    </row>
    <row r="230" spans="1:14" ht="13.5">
      <c r="A230" s="91"/>
      <c r="B230" s="90"/>
      <c r="C230" s="62"/>
      <c r="D230" s="63"/>
      <c r="E230" s="63"/>
      <c r="F230" s="63"/>
      <c r="G230" s="63"/>
      <c r="H230" s="63"/>
      <c r="I230" s="95"/>
      <c r="J230" s="62"/>
      <c r="K230" s="62"/>
      <c r="L230" s="62"/>
      <c r="M230" s="62"/>
      <c r="N230" s="62"/>
    </row>
    <row r="231" spans="1:14" ht="13.5">
      <c r="A231" s="91"/>
      <c r="B231" s="90"/>
      <c r="C231" s="62"/>
      <c r="D231" s="63"/>
      <c r="E231" s="63"/>
      <c r="F231" s="63"/>
      <c r="G231" s="63"/>
      <c r="H231" s="63"/>
      <c r="I231" s="95"/>
      <c r="J231" s="62"/>
      <c r="K231" s="62"/>
      <c r="L231" s="62"/>
      <c r="M231" s="62"/>
      <c r="N231" s="62"/>
    </row>
    <row r="232" spans="1:14" ht="13.5">
      <c r="A232" s="91"/>
      <c r="B232" s="90"/>
      <c r="C232" s="62"/>
      <c r="D232" s="63"/>
      <c r="E232" s="63"/>
      <c r="F232" s="63"/>
      <c r="G232" s="63"/>
      <c r="H232" s="63"/>
      <c r="I232" s="95"/>
      <c r="J232" s="62"/>
      <c r="K232" s="62"/>
      <c r="L232" s="62"/>
      <c r="M232" s="62"/>
      <c r="N232" s="62"/>
    </row>
    <row r="233" spans="1:14" ht="13.5">
      <c r="A233" s="91"/>
      <c r="B233" s="90"/>
      <c r="C233" s="62"/>
      <c r="D233" s="63"/>
      <c r="E233" s="63"/>
      <c r="F233" s="63"/>
      <c r="G233" s="63"/>
      <c r="H233" s="63"/>
      <c r="I233" s="95"/>
      <c r="J233" s="62"/>
      <c r="K233" s="62"/>
      <c r="L233" s="62"/>
      <c r="M233" s="62"/>
      <c r="N233" s="62"/>
    </row>
    <row r="234" spans="1:14" ht="13.5">
      <c r="A234" s="91"/>
      <c r="B234" s="90"/>
      <c r="C234" s="62"/>
      <c r="D234" s="63"/>
      <c r="E234" s="63"/>
      <c r="F234" s="63"/>
      <c r="G234" s="63"/>
      <c r="H234" s="63"/>
      <c r="I234" s="95"/>
      <c r="J234" s="62"/>
      <c r="K234" s="62"/>
      <c r="L234" s="62"/>
      <c r="M234" s="62"/>
      <c r="N234" s="62"/>
    </row>
    <row r="235" spans="1:14" ht="13.5">
      <c r="A235" s="91"/>
      <c r="B235" s="90"/>
      <c r="C235" s="62"/>
      <c r="D235" s="63"/>
      <c r="E235" s="63"/>
      <c r="F235" s="63"/>
      <c r="G235" s="63"/>
      <c r="H235" s="63"/>
      <c r="I235" s="95"/>
      <c r="J235" s="62"/>
      <c r="K235" s="62"/>
      <c r="L235" s="62"/>
      <c r="M235" s="62"/>
      <c r="N235" s="62"/>
    </row>
    <row r="236" spans="1:14" ht="13.5">
      <c r="A236" s="91"/>
      <c r="B236" s="90"/>
      <c r="C236" s="62"/>
      <c r="D236" s="63"/>
      <c r="E236" s="63"/>
      <c r="F236" s="63"/>
      <c r="G236" s="63"/>
      <c r="H236" s="63"/>
      <c r="I236" s="95"/>
      <c r="J236" s="62"/>
      <c r="K236" s="62"/>
      <c r="L236" s="62"/>
      <c r="M236" s="62"/>
      <c r="N236" s="62"/>
    </row>
    <row r="237" spans="1:14" ht="13.5">
      <c r="A237" s="91"/>
      <c r="B237" s="90"/>
      <c r="C237" s="62"/>
      <c r="D237" s="63"/>
      <c r="E237" s="63"/>
      <c r="F237" s="63"/>
      <c r="G237" s="63"/>
      <c r="H237" s="63"/>
      <c r="I237" s="95"/>
      <c r="J237" s="62"/>
      <c r="K237" s="62"/>
      <c r="L237" s="62"/>
      <c r="M237" s="62"/>
      <c r="N237" s="62"/>
    </row>
    <row r="238" spans="1:14" ht="13.5">
      <c r="A238" s="91"/>
      <c r="B238" s="90"/>
      <c r="C238" s="62"/>
      <c r="D238" s="63"/>
      <c r="E238" s="63"/>
      <c r="F238" s="63"/>
      <c r="G238" s="63"/>
      <c r="H238" s="63"/>
      <c r="I238" s="95"/>
      <c r="J238" s="62"/>
      <c r="K238" s="62"/>
      <c r="L238" s="62"/>
      <c r="M238" s="62"/>
      <c r="N238" s="62"/>
    </row>
    <row r="239" spans="1:14" ht="13.5">
      <c r="A239" s="91"/>
      <c r="B239" s="90"/>
      <c r="C239" s="62"/>
      <c r="D239" s="63"/>
      <c r="E239" s="63"/>
      <c r="F239" s="63"/>
      <c r="G239" s="63"/>
      <c r="H239" s="63"/>
      <c r="I239" s="95"/>
      <c r="J239" s="62"/>
      <c r="K239" s="62"/>
      <c r="L239" s="62"/>
      <c r="M239" s="62"/>
      <c r="N239" s="62"/>
    </row>
    <row r="240" spans="1:14" ht="13.5">
      <c r="A240" s="91"/>
      <c r="B240" s="90"/>
      <c r="C240" s="62"/>
      <c r="D240" s="63"/>
      <c r="E240" s="63"/>
      <c r="F240" s="63"/>
      <c r="G240" s="63"/>
      <c r="H240" s="63"/>
      <c r="I240" s="95"/>
      <c r="J240" s="62"/>
      <c r="K240" s="62"/>
      <c r="L240" s="62"/>
      <c r="M240" s="62"/>
      <c r="N240" s="62"/>
    </row>
    <row r="241" spans="1:14" ht="13.5">
      <c r="A241" s="91"/>
      <c r="B241" s="90"/>
      <c r="C241" s="62"/>
      <c r="D241" s="63"/>
      <c r="E241" s="63"/>
      <c r="F241" s="63"/>
      <c r="G241" s="63"/>
      <c r="H241" s="63"/>
      <c r="I241" s="95"/>
      <c r="J241" s="62"/>
      <c r="K241" s="62"/>
      <c r="L241" s="62"/>
      <c r="M241" s="62"/>
      <c r="N241" s="62"/>
    </row>
    <row r="242" spans="1:14" ht="13.5">
      <c r="A242" s="91"/>
      <c r="B242" s="90"/>
      <c r="C242" s="62"/>
      <c r="D242" s="63"/>
      <c r="E242" s="63"/>
      <c r="F242" s="63"/>
      <c r="G242" s="63"/>
      <c r="H242" s="63"/>
      <c r="I242" s="95"/>
      <c r="J242" s="62"/>
      <c r="K242" s="62"/>
      <c r="L242" s="62"/>
      <c r="M242" s="62"/>
      <c r="N242" s="62"/>
    </row>
    <row r="243" spans="1:14" ht="13.5">
      <c r="A243" s="91"/>
      <c r="B243" s="90"/>
      <c r="C243" s="62"/>
      <c r="D243" s="63"/>
      <c r="E243" s="63"/>
      <c r="F243" s="63"/>
      <c r="G243" s="63"/>
      <c r="H243" s="63"/>
      <c r="I243" s="95"/>
      <c r="J243" s="62"/>
      <c r="K243" s="62"/>
      <c r="L243" s="62"/>
      <c r="M243" s="62"/>
      <c r="N243" s="62"/>
    </row>
    <row r="244" spans="1:14" ht="13.5">
      <c r="A244" s="91"/>
      <c r="B244" s="90"/>
      <c r="C244" s="62"/>
      <c r="D244" s="63"/>
      <c r="E244" s="63"/>
      <c r="F244" s="63"/>
      <c r="G244" s="63"/>
      <c r="H244" s="63"/>
      <c r="I244" s="95"/>
      <c r="J244" s="62"/>
      <c r="K244" s="62"/>
      <c r="L244" s="62"/>
      <c r="M244" s="62"/>
      <c r="N244" s="62"/>
    </row>
    <row r="245" spans="1:14" ht="13.5">
      <c r="A245" s="91"/>
      <c r="B245" s="90"/>
      <c r="C245" s="62"/>
      <c r="D245" s="63"/>
      <c r="E245" s="63"/>
      <c r="F245" s="63"/>
      <c r="G245" s="63"/>
      <c r="H245" s="63"/>
      <c r="I245" s="95"/>
      <c r="J245" s="62"/>
      <c r="K245" s="62"/>
      <c r="L245" s="62"/>
      <c r="M245" s="62"/>
      <c r="N245" s="62"/>
    </row>
    <row r="246" spans="1:14" ht="13.5">
      <c r="A246" s="91"/>
      <c r="B246" s="90"/>
      <c r="C246" s="62"/>
      <c r="D246" s="63"/>
      <c r="E246" s="63"/>
      <c r="F246" s="63"/>
      <c r="G246" s="63"/>
      <c r="H246" s="63"/>
      <c r="I246" s="95"/>
      <c r="J246" s="62"/>
      <c r="K246" s="62"/>
      <c r="L246" s="62"/>
      <c r="M246" s="62"/>
      <c r="N246" s="62"/>
    </row>
    <row r="247" spans="1:14" ht="13.5">
      <c r="A247" s="91"/>
      <c r="B247" s="90"/>
      <c r="C247" s="62"/>
      <c r="D247" s="63"/>
      <c r="E247" s="63"/>
      <c r="F247" s="63"/>
      <c r="G247" s="63"/>
      <c r="H247" s="63"/>
      <c r="I247" s="95"/>
      <c r="J247" s="62"/>
      <c r="K247" s="62"/>
      <c r="L247" s="62"/>
      <c r="M247" s="62"/>
      <c r="N247" s="62"/>
    </row>
    <row r="248" spans="1:14" ht="13.5">
      <c r="A248" s="91"/>
      <c r="B248" s="90"/>
      <c r="C248" s="62"/>
      <c r="D248" s="63"/>
      <c r="E248" s="63"/>
      <c r="F248" s="63"/>
      <c r="G248" s="63"/>
      <c r="H248" s="63"/>
      <c r="I248" s="95"/>
      <c r="J248" s="62"/>
      <c r="K248" s="62"/>
      <c r="L248" s="62"/>
      <c r="M248" s="62"/>
      <c r="N248" s="62"/>
    </row>
    <row r="249" spans="1:14" ht="13.5">
      <c r="A249" s="91"/>
      <c r="B249" s="90"/>
      <c r="C249" s="62"/>
      <c r="D249" s="63"/>
      <c r="E249" s="63"/>
      <c r="F249" s="63"/>
      <c r="G249" s="63"/>
      <c r="H249" s="63"/>
      <c r="I249" s="95"/>
      <c r="J249" s="62"/>
      <c r="K249" s="62"/>
      <c r="L249" s="62"/>
      <c r="M249" s="62"/>
      <c r="N249" s="62"/>
    </row>
    <row r="250" spans="1:14" ht="13.5">
      <c r="A250" s="91"/>
      <c r="B250" s="90"/>
      <c r="C250" s="62"/>
      <c r="D250" s="63"/>
      <c r="E250" s="63"/>
      <c r="F250" s="63"/>
      <c r="G250" s="63"/>
      <c r="H250" s="63"/>
      <c r="I250" s="95"/>
      <c r="J250" s="62"/>
      <c r="K250" s="62"/>
      <c r="L250" s="62"/>
      <c r="M250" s="62"/>
      <c r="N250" s="62"/>
    </row>
    <row r="251" spans="1:14" ht="13.5">
      <c r="A251" s="91"/>
      <c r="B251" s="90"/>
      <c r="C251" s="62"/>
      <c r="D251" s="63"/>
      <c r="E251" s="63"/>
      <c r="F251" s="63"/>
      <c r="G251" s="63"/>
      <c r="H251" s="63"/>
      <c r="I251" s="95"/>
      <c r="J251" s="62"/>
      <c r="K251" s="62"/>
      <c r="L251" s="62"/>
      <c r="M251" s="62"/>
      <c r="N251" s="62"/>
    </row>
    <row r="252" spans="1:14" ht="13.5">
      <c r="A252" s="91"/>
      <c r="B252" s="90"/>
      <c r="C252" s="62"/>
      <c r="D252" s="63"/>
      <c r="E252" s="63"/>
      <c r="F252" s="63"/>
      <c r="G252" s="63"/>
      <c r="H252" s="63"/>
      <c r="I252" s="95"/>
      <c r="J252" s="62"/>
      <c r="K252" s="62"/>
      <c r="L252" s="62"/>
      <c r="M252" s="62"/>
      <c r="N252" s="62"/>
    </row>
    <row r="253" spans="1:14" ht="13.5">
      <c r="A253" s="91"/>
      <c r="B253" s="90"/>
      <c r="C253" s="62"/>
      <c r="D253" s="63"/>
      <c r="E253" s="63"/>
      <c r="F253" s="63"/>
      <c r="G253" s="63"/>
      <c r="H253" s="63"/>
      <c r="I253" s="95"/>
      <c r="J253" s="62"/>
      <c r="K253" s="62"/>
      <c r="L253" s="62"/>
      <c r="M253" s="62"/>
      <c r="N253" s="62"/>
    </row>
    <row r="254" spans="1:14" ht="13.5">
      <c r="A254" s="91"/>
      <c r="B254" s="90"/>
      <c r="C254" s="62"/>
      <c r="D254" s="63"/>
      <c r="E254" s="63"/>
      <c r="F254" s="63"/>
      <c r="G254" s="63"/>
      <c r="H254" s="63"/>
      <c r="I254" s="95"/>
      <c r="J254" s="62"/>
      <c r="K254" s="62"/>
      <c r="L254" s="62"/>
      <c r="M254" s="62"/>
      <c r="N254" s="62"/>
    </row>
    <row r="255" spans="1:14" ht="13.5">
      <c r="A255" s="91"/>
      <c r="B255" s="90"/>
      <c r="C255" s="62"/>
      <c r="D255" s="63"/>
      <c r="E255" s="63"/>
      <c r="F255" s="63"/>
      <c r="G255" s="63"/>
      <c r="H255" s="63"/>
      <c r="I255" s="95"/>
      <c r="J255" s="62"/>
      <c r="K255" s="62"/>
      <c r="L255" s="62"/>
      <c r="M255" s="62"/>
      <c r="N255" s="62"/>
    </row>
    <row r="256" spans="1:14" ht="13.5">
      <c r="A256" s="91"/>
      <c r="B256" s="90"/>
      <c r="C256" s="62"/>
      <c r="D256" s="63"/>
      <c r="E256" s="63"/>
      <c r="F256" s="63"/>
      <c r="G256" s="63"/>
      <c r="H256" s="63"/>
      <c r="I256" s="95"/>
      <c r="J256" s="62"/>
      <c r="K256" s="62"/>
      <c r="L256" s="62"/>
      <c r="M256" s="62"/>
      <c r="N256" s="62"/>
    </row>
    <row r="257" spans="1:14" ht="13.5">
      <c r="A257" s="91"/>
      <c r="B257" s="90"/>
      <c r="C257" s="62"/>
      <c r="D257" s="63"/>
      <c r="E257" s="63"/>
      <c r="F257" s="63"/>
      <c r="G257" s="63"/>
      <c r="H257" s="63"/>
      <c r="I257" s="95"/>
      <c r="J257" s="62"/>
      <c r="K257" s="62"/>
      <c r="L257" s="62"/>
      <c r="M257" s="62"/>
      <c r="N257" s="62"/>
    </row>
    <row r="258" spans="1:14" ht="13.5">
      <c r="A258" s="91"/>
      <c r="B258" s="90"/>
      <c r="C258" s="62"/>
      <c r="D258" s="63"/>
      <c r="E258" s="63"/>
      <c r="F258" s="63"/>
      <c r="G258" s="63"/>
      <c r="H258" s="63"/>
      <c r="I258" s="95"/>
      <c r="J258" s="62"/>
      <c r="K258" s="62"/>
      <c r="L258" s="62"/>
      <c r="M258" s="62"/>
      <c r="N258" s="62"/>
    </row>
    <row r="259" spans="1:14" ht="13.5">
      <c r="A259" s="91"/>
      <c r="B259" s="90"/>
      <c r="C259" s="62"/>
      <c r="D259" s="63"/>
      <c r="E259" s="63"/>
      <c r="F259" s="63"/>
      <c r="G259" s="63"/>
      <c r="H259" s="63"/>
      <c r="I259" s="95"/>
      <c r="J259" s="62"/>
      <c r="K259" s="62"/>
      <c r="L259" s="62"/>
      <c r="M259" s="62"/>
      <c r="N259" s="62"/>
    </row>
    <row r="260" spans="1:14" ht="13.5">
      <c r="A260" s="91"/>
      <c r="B260" s="90"/>
      <c r="C260" s="62"/>
      <c r="D260" s="63"/>
      <c r="E260" s="63"/>
      <c r="F260" s="63"/>
      <c r="G260" s="63"/>
      <c r="H260" s="63"/>
      <c r="I260" s="95"/>
      <c r="J260" s="62"/>
      <c r="K260" s="62"/>
      <c r="L260" s="62"/>
      <c r="M260" s="62"/>
      <c r="N260" s="62"/>
    </row>
    <row r="261" spans="1:14" ht="13.5">
      <c r="A261" s="91"/>
      <c r="B261" s="90"/>
      <c r="C261" s="62"/>
      <c r="D261" s="63"/>
      <c r="E261" s="63"/>
      <c r="F261" s="63"/>
      <c r="G261" s="63"/>
      <c r="H261" s="63"/>
      <c r="I261" s="95"/>
      <c r="J261" s="62"/>
      <c r="K261" s="62"/>
      <c r="L261" s="62"/>
      <c r="M261" s="62"/>
      <c r="N261" s="62"/>
    </row>
    <row r="262" spans="1:14" ht="13.5">
      <c r="A262" s="91"/>
      <c r="B262" s="90"/>
      <c r="C262" s="62"/>
      <c r="D262" s="63"/>
      <c r="E262" s="63"/>
      <c r="F262" s="63"/>
      <c r="G262" s="63"/>
      <c r="H262" s="63"/>
      <c r="I262" s="95"/>
      <c r="J262" s="62"/>
      <c r="K262" s="62"/>
      <c r="L262" s="62"/>
      <c r="M262" s="62"/>
      <c r="N262" s="62"/>
    </row>
    <row r="263" spans="1:14" ht="13.5">
      <c r="A263" s="91"/>
      <c r="B263" s="90"/>
      <c r="C263" s="62"/>
      <c r="D263" s="63"/>
      <c r="E263" s="63"/>
      <c r="F263" s="63"/>
      <c r="G263" s="63"/>
      <c r="H263" s="63"/>
      <c r="I263" s="95"/>
      <c r="J263" s="62"/>
      <c r="K263" s="62"/>
      <c r="L263" s="62"/>
      <c r="M263" s="62"/>
      <c r="N263" s="62"/>
    </row>
    <row r="264" spans="1:14" ht="13.5">
      <c r="A264" s="91"/>
      <c r="B264" s="90"/>
      <c r="C264" s="62"/>
      <c r="D264" s="63"/>
      <c r="E264" s="63"/>
      <c r="F264" s="63"/>
      <c r="G264" s="63"/>
      <c r="H264" s="63"/>
      <c r="I264" s="95"/>
      <c r="J264" s="62"/>
      <c r="K264" s="62"/>
      <c r="L264" s="62"/>
      <c r="M264" s="62"/>
      <c r="N264" s="62"/>
    </row>
    <row r="265" spans="1:14" ht="13.5">
      <c r="A265" s="91"/>
      <c r="B265" s="90"/>
      <c r="C265" s="62"/>
      <c r="D265" s="63"/>
      <c r="E265" s="63"/>
      <c r="F265" s="63"/>
      <c r="G265" s="63"/>
      <c r="H265" s="63"/>
      <c r="I265" s="95"/>
      <c r="J265" s="62"/>
      <c r="K265" s="62"/>
      <c r="L265" s="62"/>
      <c r="M265" s="62"/>
      <c r="N265" s="62"/>
    </row>
    <row r="266" spans="1:14" ht="13.5">
      <c r="A266" s="91"/>
      <c r="B266" s="90"/>
      <c r="C266" s="62"/>
      <c r="D266" s="63"/>
      <c r="E266" s="63"/>
      <c r="F266" s="63"/>
      <c r="G266" s="63"/>
      <c r="H266" s="63"/>
      <c r="I266" s="95"/>
      <c r="J266" s="62"/>
      <c r="K266" s="62"/>
      <c r="L266" s="62"/>
      <c r="M266" s="62"/>
      <c r="N266" s="62"/>
    </row>
    <row r="267" spans="1:14" ht="13.5">
      <c r="A267" s="91"/>
      <c r="B267" s="90"/>
      <c r="C267" s="62"/>
      <c r="D267" s="63"/>
      <c r="E267" s="63"/>
      <c r="F267" s="63"/>
      <c r="G267" s="63"/>
      <c r="H267" s="63"/>
      <c r="I267" s="95"/>
      <c r="J267" s="62"/>
      <c r="K267" s="62"/>
      <c r="L267" s="62"/>
      <c r="M267" s="62"/>
      <c r="N267" s="62"/>
    </row>
    <row r="268" spans="1:14" ht="13.5">
      <c r="A268" s="91"/>
      <c r="B268" s="90"/>
      <c r="C268" s="62"/>
      <c r="D268" s="63"/>
      <c r="E268" s="63"/>
      <c r="F268" s="63"/>
      <c r="G268" s="63"/>
      <c r="H268" s="63"/>
      <c r="I268" s="95"/>
      <c r="J268" s="62"/>
      <c r="K268" s="62"/>
      <c r="L268" s="62"/>
      <c r="M268" s="62"/>
      <c r="N268" s="62"/>
    </row>
    <row r="269" spans="1:14" ht="13.5">
      <c r="A269" s="91"/>
      <c r="B269" s="90"/>
      <c r="C269" s="62"/>
      <c r="D269" s="63"/>
      <c r="E269" s="63"/>
      <c r="F269" s="63"/>
      <c r="G269" s="63"/>
      <c r="H269" s="63"/>
      <c r="I269" s="95"/>
      <c r="J269" s="62"/>
      <c r="K269" s="62"/>
      <c r="L269" s="62"/>
      <c r="M269" s="62"/>
      <c r="N269" s="62"/>
    </row>
    <row r="270" spans="1:14" ht="13.5">
      <c r="A270" s="91"/>
      <c r="B270" s="90"/>
      <c r="C270" s="62"/>
      <c r="D270" s="63"/>
      <c r="E270" s="63"/>
      <c r="F270" s="63"/>
      <c r="G270" s="63"/>
      <c r="H270" s="63"/>
      <c r="I270" s="95"/>
      <c r="J270" s="62"/>
      <c r="K270" s="62"/>
      <c r="L270" s="62"/>
      <c r="M270" s="62"/>
      <c r="N270" s="62"/>
    </row>
    <row r="271" spans="1:14" ht="13.5">
      <c r="A271" s="91"/>
      <c r="B271" s="90"/>
      <c r="C271" s="62"/>
      <c r="D271" s="63"/>
      <c r="E271" s="63"/>
      <c r="F271" s="63"/>
      <c r="G271" s="63"/>
      <c r="H271" s="63"/>
      <c r="I271" s="95"/>
      <c r="J271" s="62"/>
      <c r="K271" s="62"/>
      <c r="L271" s="62"/>
      <c r="M271" s="62"/>
      <c r="N271" s="62"/>
    </row>
    <row r="272" spans="1:14" ht="13.5">
      <c r="A272" s="91"/>
      <c r="B272" s="90"/>
      <c r="C272" s="62"/>
      <c r="D272" s="63"/>
      <c r="E272" s="63"/>
      <c r="F272" s="63"/>
      <c r="G272" s="63"/>
      <c r="H272" s="63"/>
      <c r="I272" s="95"/>
      <c r="J272" s="62"/>
      <c r="K272" s="62"/>
      <c r="L272" s="62"/>
      <c r="M272" s="62"/>
      <c r="N272" s="62"/>
    </row>
    <row r="273" spans="1:14" ht="13.5">
      <c r="A273" s="91"/>
      <c r="B273" s="90"/>
      <c r="C273" s="62"/>
      <c r="D273" s="63"/>
      <c r="E273" s="63"/>
      <c r="F273" s="63"/>
      <c r="G273" s="63"/>
      <c r="H273" s="63"/>
      <c r="I273" s="95"/>
      <c r="J273" s="62"/>
      <c r="K273" s="62"/>
      <c r="L273" s="62"/>
      <c r="M273" s="62"/>
      <c r="N273" s="62"/>
    </row>
    <row r="274" spans="1:14" ht="13.5">
      <c r="A274" s="91"/>
      <c r="B274" s="90"/>
      <c r="C274" s="62"/>
      <c r="D274" s="63"/>
      <c r="E274" s="63"/>
      <c r="F274" s="63"/>
      <c r="G274" s="63"/>
      <c r="H274" s="63"/>
      <c r="I274" s="95"/>
      <c r="J274" s="62"/>
      <c r="K274" s="62"/>
      <c r="L274" s="62"/>
      <c r="M274" s="62"/>
      <c r="N274" s="62"/>
    </row>
    <row r="275" spans="1:9" s="62" customFormat="1" ht="13.5">
      <c r="A275" s="91"/>
      <c r="B275" s="90"/>
      <c r="D275" s="63"/>
      <c r="E275" s="63"/>
      <c r="F275" s="63"/>
      <c r="G275" s="63"/>
      <c r="H275" s="63"/>
      <c r="I275" s="95"/>
    </row>
    <row r="276" spans="1:9" s="62" customFormat="1" ht="13.5">
      <c r="A276" s="91"/>
      <c r="B276" s="90"/>
      <c r="D276" s="63"/>
      <c r="E276" s="63"/>
      <c r="F276" s="63"/>
      <c r="G276" s="63"/>
      <c r="H276" s="63"/>
      <c r="I276" s="95"/>
    </row>
    <row r="277" spans="1:9" s="62" customFormat="1" ht="13.5">
      <c r="A277" s="91"/>
      <c r="B277" s="90"/>
      <c r="D277" s="63"/>
      <c r="E277" s="63"/>
      <c r="F277" s="63"/>
      <c r="G277" s="63"/>
      <c r="H277" s="63"/>
      <c r="I277" s="95"/>
    </row>
    <row r="278" spans="1:9" s="62" customFormat="1" ht="13.5">
      <c r="A278" s="91"/>
      <c r="B278" s="90"/>
      <c r="D278" s="63"/>
      <c r="E278" s="63"/>
      <c r="F278" s="63"/>
      <c r="G278" s="63"/>
      <c r="H278" s="63"/>
      <c r="I278" s="95"/>
    </row>
    <row r="279" spans="1:9" s="62" customFormat="1" ht="13.5">
      <c r="A279" s="91"/>
      <c r="B279" s="90"/>
      <c r="D279" s="63"/>
      <c r="E279" s="63"/>
      <c r="F279" s="63"/>
      <c r="G279" s="63"/>
      <c r="H279" s="63"/>
      <c r="I279" s="95"/>
    </row>
    <row r="280" spans="1:9" s="62" customFormat="1" ht="13.5">
      <c r="A280" s="91"/>
      <c r="B280" s="90"/>
      <c r="D280" s="63"/>
      <c r="E280" s="63"/>
      <c r="F280" s="63"/>
      <c r="G280" s="63"/>
      <c r="H280" s="63"/>
      <c r="I280" s="95"/>
    </row>
    <row r="281" spans="1:9" s="62" customFormat="1" ht="13.5">
      <c r="A281" s="91"/>
      <c r="B281" s="90"/>
      <c r="D281" s="63"/>
      <c r="E281" s="63"/>
      <c r="F281" s="63"/>
      <c r="G281" s="63"/>
      <c r="H281" s="63"/>
      <c r="I281" s="95"/>
    </row>
    <row r="282" spans="1:9" s="62" customFormat="1" ht="13.5">
      <c r="A282" s="91"/>
      <c r="B282" s="90"/>
      <c r="D282" s="63"/>
      <c r="E282" s="63"/>
      <c r="F282" s="63"/>
      <c r="G282" s="63"/>
      <c r="H282" s="63"/>
      <c r="I282" s="95"/>
    </row>
    <row r="283" spans="1:9" s="62" customFormat="1" ht="13.5">
      <c r="A283" s="91"/>
      <c r="B283" s="90"/>
      <c r="D283" s="63"/>
      <c r="E283" s="63"/>
      <c r="F283" s="63"/>
      <c r="G283" s="63"/>
      <c r="H283" s="63"/>
      <c r="I283" s="95"/>
    </row>
    <row r="284" spans="1:9" s="62" customFormat="1" ht="13.5">
      <c r="A284" s="91"/>
      <c r="B284" s="90"/>
      <c r="D284" s="63"/>
      <c r="E284" s="63"/>
      <c r="F284" s="63"/>
      <c r="G284" s="63"/>
      <c r="H284" s="63"/>
      <c r="I284" s="95"/>
    </row>
    <row r="285" spans="1:9" s="62" customFormat="1" ht="13.5">
      <c r="A285" s="91"/>
      <c r="B285" s="90"/>
      <c r="D285" s="63"/>
      <c r="E285" s="63"/>
      <c r="F285" s="63"/>
      <c r="G285" s="63"/>
      <c r="H285" s="63"/>
      <c r="I285" s="95"/>
    </row>
    <row r="286" spans="1:9" s="62" customFormat="1" ht="13.5">
      <c r="A286" s="91"/>
      <c r="B286" s="90"/>
      <c r="D286" s="63"/>
      <c r="E286" s="63"/>
      <c r="F286" s="63"/>
      <c r="G286" s="63"/>
      <c r="H286" s="63"/>
      <c r="I286" s="95"/>
    </row>
    <row r="287" spans="1:9" s="62" customFormat="1" ht="13.5">
      <c r="A287" s="91"/>
      <c r="B287" s="90"/>
      <c r="D287" s="63"/>
      <c r="E287" s="63"/>
      <c r="F287" s="63"/>
      <c r="G287" s="63"/>
      <c r="H287" s="63"/>
      <c r="I287" s="95"/>
    </row>
    <row r="288" spans="1:9" s="62" customFormat="1" ht="13.5">
      <c r="A288" s="91"/>
      <c r="B288" s="90"/>
      <c r="D288" s="63"/>
      <c r="E288" s="63"/>
      <c r="F288" s="63"/>
      <c r="G288" s="63"/>
      <c r="H288" s="63"/>
      <c r="I288" s="95"/>
    </row>
    <row r="289" spans="1:9" s="62" customFormat="1" ht="13.5">
      <c r="A289" s="91"/>
      <c r="B289" s="90"/>
      <c r="D289" s="63"/>
      <c r="E289" s="63"/>
      <c r="F289" s="63"/>
      <c r="G289" s="63"/>
      <c r="H289" s="63"/>
      <c r="I289" s="95"/>
    </row>
    <row r="290" spans="1:9" s="62" customFormat="1" ht="13.5">
      <c r="A290" s="91"/>
      <c r="B290" s="90"/>
      <c r="D290" s="63"/>
      <c r="E290" s="63"/>
      <c r="F290" s="63"/>
      <c r="G290" s="63"/>
      <c r="H290" s="63"/>
      <c r="I290" s="95"/>
    </row>
    <row r="291" spans="1:9" s="62" customFormat="1" ht="13.5">
      <c r="A291" s="91"/>
      <c r="B291" s="90"/>
      <c r="D291" s="63"/>
      <c r="E291" s="63"/>
      <c r="F291" s="63"/>
      <c r="G291" s="63"/>
      <c r="H291" s="63"/>
      <c r="I291" s="95"/>
    </row>
    <row r="292" spans="1:9" s="62" customFormat="1" ht="13.5">
      <c r="A292" s="91"/>
      <c r="B292" s="90"/>
      <c r="D292" s="63"/>
      <c r="E292" s="63"/>
      <c r="F292" s="63"/>
      <c r="G292" s="63"/>
      <c r="H292" s="63"/>
      <c r="I292" s="95"/>
    </row>
    <row r="293" spans="1:9" s="62" customFormat="1" ht="13.5">
      <c r="A293" s="91"/>
      <c r="B293" s="90"/>
      <c r="D293" s="63"/>
      <c r="E293" s="63"/>
      <c r="F293" s="63"/>
      <c r="G293" s="63"/>
      <c r="H293" s="63"/>
      <c r="I293" s="95"/>
    </row>
    <row r="294" spans="1:9" s="62" customFormat="1" ht="13.5">
      <c r="A294" s="91"/>
      <c r="B294" s="90"/>
      <c r="D294" s="63"/>
      <c r="E294" s="63"/>
      <c r="F294" s="63"/>
      <c r="G294" s="63"/>
      <c r="H294" s="63"/>
      <c r="I294" s="95"/>
    </row>
    <row r="295" spans="1:9" s="62" customFormat="1" ht="13.5">
      <c r="A295" s="91"/>
      <c r="B295" s="90"/>
      <c r="D295" s="63"/>
      <c r="E295" s="63"/>
      <c r="F295" s="63"/>
      <c r="G295" s="63"/>
      <c r="H295" s="63"/>
      <c r="I295" s="95"/>
    </row>
    <row r="296" spans="1:9" s="62" customFormat="1" ht="13.5">
      <c r="A296" s="91"/>
      <c r="B296" s="90"/>
      <c r="D296" s="63"/>
      <c r="E296" s="63"/>
      <c r="F296" s="63"/>
      <c r="G296" s="63"/>
      <c r="H296" s="63"/>
      <c r="I296" s="95"/>
    </row>
    <row r="297" spans="1:9" s="62" customFormat="1" ht="13.5">
      <c r="A297" s="91"/>
      <c r="B297" s="90"/>
      <c r="D297" s="63"/>
      <c r="E297" s="63"/>
      <c r="F297" s="63"/>
      <c r="G297" s="63"/>
      <c r="H297" s="63"/>
      <c r="I297" s="95"/>
    </row>
    <row r="298" spans="1:9" s="62" customFormat="1" ht="13.5">
      <c r="A298" s="91"/>
      <c r="B298" s="90"/>
      <c r="D298" s="63"/>
      <c r="E298" s="63"/>
      <c r="F298" s="63"/>
      <c r="G298" s="63"/>
      <c r="H298" s="63"/>
      <c r="I298" s="95"/>
    </row>
    <row r="299" spans="1:9" s="62" customFormat="1" ht="13.5">
      <c r="A299" s="91"/>
      <c r="B299" s="90"/>
      <c r="D299" s="63"/>
      <c r="E299" s="63"/>
      <c r="F299" s="63"/>
      <c r="G299" s="63"/>
      <c r="H299" s="63"/>
      <c r="I299" s="95"/>
    </row>
    <row r="300" spans="1:9" s="62" customFormat="1" ht="13.5">
      <c r="A300" s="91"/>
      <c r="B300" s="90"/>
      <c r="D300" s="63"/>
      <c r="E300" s="63"/>
      <c r="F300" s="63"/>
      <c r="G300" s="63"/>
      <c r="H300" s="63"/>
      <c r="I300" s="95"/>
    </row>
    <row r="301" spans="1:9" s="62" customFormat="1" ht="13.5">
      <c r="A301" s="91"/>
      <c r="B301" s="90"/>
      <c r="D301" s="63"/>
      <c r="E301" s="63"/>
      <c r="F301" s="63"/>
      <c r="G301" s="63"/>
      <c r="H301" s="63"/>
      <c r="I301" s="95"/>
    </row>
    <row r="302" spans="1:9" s="62" customFormat="1" ht="13.5">
      <c r="A302" s="91"/>
      <c r="B302" s="90"/>
      <c r="D302" s="63"/>
      <c r="E302" s="63"/>
      <c r="F302" s="63"/>
      <c r="G302" s="63"/>
      <c r="H302" s="63"/>
      <c r="I302" s="95"/>
    </row>
    <row r="303" spans="1:9" s="62" customFormat="1" ht="13.5">
      <c r="A303" s="91"/>
      <c r="B303" s="90"/>
      <c r="D303" s="63"/>
      <c r="E303" s="63"/>
      <c r="F303" s="63"/>
      <c r="G303" s="63"/>
      <c r="H303" s="63"/>
      <c r="I303" s="95"/>
    </row>
    <row r="304" spans="1:9" s="62" customFormat="1" ht="13.5">
      <c r="A304" s="91"/>
      <c r="B304" s="90"/>
      <c r="D304" s="63"/>
      <c r="E304" s="63"/>
      <c r="F304" s="63"/>
      <c r="G304" s="63"/>
      <c r="H304" s="63"/>
      <c r="I304" s="95"/>
    </row>
    <row r="305" spans="1:9" s="62" customFormat="1" ht="13.5">
      <c r="A305" s="91"/>
      <c r="B305" s="90"/>
      <c r="D305" s="63"/>
      <c r="E305" s="63"/>
      <c r="F305" s="63"/>
      <c r="G305" s="63"/>
      <c r="H305" s="63"/>
      <c r="I305" s="95"/>
    </row>
    <row r="306" spans="1:9" s="62" customFormat="1" ht="13.5">
      <c r="A306" s="91"/>
      <c r="B306" s="90"/>
      <c r="D306" s="63"/>
      <c r="E306" s="63"/>
      <c r="F306" s="63"/>
      <c r="G306" s="63"/>
      <c r="H306" s="63"/>
      <c r="I306" s="95"/>
    </row>
    <row r="307" spans="1:9" s="62" customFormat="1" ht="13.5">
      <c r="A307" s="91"/>
      <c r="B307" s="90"/>
      <c r="D307" s="63"/>
      <c r="E307" s="63"/>
      <c r="F307" s="63"/>
      <c r="G307" s="63"/>
      <c r="H307" s="63"/>
      <c r="I307" s="95"/>
    </row>
    <row r="308" spans="1:14" ht="13.5">
      <c r="A308" s="91"/>
      <c r="B308" s="90"/>
      <c r="C308" s="62"/>
      <c r="D308" s="63"/>
      <c r="E308" s="63"/>
      <c r="F308" s="63"/>
      <c r="G308" s="63"/>
      <c r="H308" s="63"/>
      <c r="I308" s="95"/>
      <c r="J308" s="62"/>
      <c r="K308" s="62"/>
      <c r="L308" s="62"/>
      <c r="M308" s="62"/>
      <c r="N308" s="62"/>
    </row>
    <row r="309" spans="1:14" ht="13.5">
      <c r="A309" s="91"/>
      <c r="B309" s="90"/>
      <c r="C309" s="62"/>
      <c r="D309" s="63"/>
      <c r="E309" s="63"/>
      <c r="F309" s="63"/>
      <c r="G309" s="63"/>
      <c r="H309" s="63"/>
      <c r="I309" s="95"/>
      <c r="J309" s="62"/>
      <c r="K309" s="62"/>
      <c r="L309" s="62"/>
      <c r="M309" s="62"/>
      <c r="N309" s="62"/>
    </row>
    <row r="310" spans="1:14" ht="13.5">
      <c r="A310" s="91"/>
      <c r="B310" s="90"/>
      <c r="C310" s="62"/>
      <c r="D310" s="63"/>
      <c r="E310" s="63"/>
      <c r="F310" s="63"/>
      <c r="G310" s="63"/>
      <c r="H310" s="63"/>
      <c r="I310" s="95"/>
      <c r="J310" s="62"/>
      <c r="K310" s="62"/>
      <c r="L310" s="62"/>
      <c r="M310" s="62"/>
      <c r="N310" s="62"/>
    </row>
    <row r="311" spans="1:14" ht="13.5">
      <c r="A311" s="91"/>
      <c r="B311" s="90"/>
      <c r="C311" s="62"/>
      <c r="D311" s="63"/>
      <c r="E311" s="63"/>
      <c r="F311" s="63"/>
      <c r="G311" s="63"/>
      <c r="H311" s="63"/>
      <c r="I311" s="95"/>
      <c r="J311" s="62"/>
      <c r="K311" s="62"/>
      <c r="L311" s="62"/>
      <c r="M311" s="62"/>
      <c r="N311" s="62"/>
    </row>
    <row r="312" spans="1:14" ht="13.5">
      <c r="A312" s="91"/>
      <c r="B312" s="90"/>
      <c r="C312" s="62"/>
      <c r="D312" s="63"/>
      <c r="E312" s="63"/>
      <c r="F312" s="63"/>
      <c r="G312" s="63"/>
      <c r="H312" s="63"/>
      <c r="I312" s="95"/>
      <c r="J312" s="62"/>
      <c r="K312" s="62"/>
      <c r="L312" s="62"/>
      <c r="M312" s="62"/>
      <c r="N312" s="62"/>
    </row>
    <row r="313" spans="1:14" ht="13.5">
      <c r="A313" s="91"/>
      <c r="B313" s="90"/>
      <c r="C313" s="62"/>
      <c r="D313" s="63"/>
      <c r="E313" s="63"/>
      <c r="F313" s="63"/>
      <c r="G313" s="63"/>
      <c r="H313" s="63"/>
      <c r="I313" s="95"/>
      <c r="J313" s="62"/>
      <c r="K313" s="62"/>
      <c r="L313" s="62"/>
      <c r="M313" s="62"/>
      <c r="N313" s="62"/>
    </row>
    <row r="314" spans="1:14" ht="13.5">
      <c r="A314" s="91"/>
      <c r="B314" s="90"/>
      <c r="C314" s="62"/>
      <c r="D314" s="63"/>
      <c r="E314" s="63"/>
      <c r="F314" s="63"/>
      <c r="G314" s="63"/>
      <c r="H314" s="63"/>
      <c r="I314" s="95"/>
      <c r="J314" s="62"/>
      <c r="K314" s="62"/>
      <c r="L314" s="62"/>
      <c r="M314" s="62"/>
      <c r="N314" s="62"/>
    </row>
  </sheetData>
  <sheetProtection/>
  <mergeCells count="46">
    <mergeCell ref="A156:B156"/>
    <mergeCell ref="A117:O117"/>
    <mergeCell ref="E23:E24"/>
    <mergeCell ref="A39:O39"/>
    <mergeCell ref="A50:O50"/>
    <mergeCell ref="A48:B48"/>
    <mergeCell ref="A126:B126"/>
    <mergeCell ref="F23:F24"/>
    <mergeCell ref="L23:L24"/>
    <mergeCell ref="A23:A24"/>
    <mergeCell ref="K23:K24"/>
    <mergeCell ref="A127:O127"/>
    <mergeCell ref="B49:O49"/>
    <mergeCell ref="H23:H24"/>
    <mergeCell ref="B23:B24"/>
    <mergeCell ref="A15:B15"/>
    <mergeCell ref="A11:B11"/>
    <mergeCell ref="A22:I22"/>
    <mergeCell ref="A1:O3"/>
    <mergeCell ref="A7:F7"/>
    <mergeCell ref="A8:E8"/>
    <mergeCell ref="A10:B10"/>
    <mergeCell ref="A12:B12"/>
    <mergeCell ref="A13:B13"/>
    <mergeCell ref="A14:B14"/>
    <mergeCell ref="A16:B16"/>
    <mergeCell ref="A57:D57"/>
    <mergeCell ref="A73:O73"/>
    <mergeCell ref="A26:O26"/>
    <mergeCell ref="M23:M24"/>
    <mergeCell ref="A18:B18"/>
    <mergeCell ref="G23:G24"/>
    <mergeCell ref="A19:B19"/>
    <mergeCell ref="O23:O24"/>
    <mergeCell ref="B25:O25"/>
    <mergeCell ref="M159:N159"/>
    <mergeCell ref="A21:D21"/>
    <mergeCell ref="M161:N161"/>
    <mergeCell ref="I23:I24"/>
    <mergeCell ref="C23:C24"/>
    <mergeCell ref="A157:B157"/>
    <mergeCell ref="J23:J24"/>
    <mergeCell ref="A108:O108"/>
    <mergeCell ref="N23:N24"/>
    <mergeCell ref="D23:D24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80" r:id="rId1"/>
  <rowBreaks count="1" manualBreakCount="1">
    <brk id="20" max="255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20"/>
  <sheetViews>
    <sheetView zoomScalePageLayoutView="0" workbookViewId="0" topLeftCell="A31">
      <selection activeCell="L16" sqref="L16"/>
    </sheetView>
  </sheetViews>
  <sheetFormatPr defaultColWidth="11.421875" defaultRowHeight="12.75"/>
  <cols>
    <col min="1" max="1" width="16.00390625" style="31" customWidth="1"/>
    <col min="2" max="3" width="17.57421875" style="31" customWidth="1"/>
    <col min="4" max="4" width="17.57421875" style="57" customWidth="1"/>
    <col min="5" max="5" width="16.140625" style="2" customWidth="1"/>
    <col min="6" max="6" width="12.28125" style="2" customWidth="1"/>
    <col min="7" max="8" width="17.57421875" style="2" customWidth="1"/>
    <col min="9" max="9" width="7.8515625" style="2" customWidth="1"/>
    <col min="10" max="10" width="14.28125" style="2" customWidth="1"/>
    <col min="11" max="11" width="7.8515625" style="2" customWidth="1"/>
    <col min="12" max="16384" width="11.421875" style="2" customWidth="1"/>
  </cols>
  <sheetData>
    <row r="1" spans="1:8" ht="24" customHeight="1">
      <c r="A1" s="238" t="s">
        <v>47</v>
      </c>
      <c r="B1" s="238"/>
      <c r="C1" s="238"/>
      <c r="D1" s="238"/>
      <c r="E1" s="238"/>
      <c r="F1" s="238"/>
      <c r="G1" s="238"/>
      <c r="H1" s="238"/>
    </row>
    <row r="2" spans="1:8" s="4" customFormat="1" ht="13.5" thickBot="1">
      <c r="A2" s="3"/>
      <c r="H2" s="5" t="s">
        <v>48</v>
      </c>
    </row>
    <row r="3" spans="1:8" s="4" customFormat="1" ht="27" thickBot="1">
      <c r="A3" s="6" t="s">
        <v>49</v>
      </c>
      <c r="B3" s="239" t="s">
        <v>66</v>
      </c>
      <c r="C3" s="240"/>
      <c r="D3" s="240"/>
      <c r="E3" s="240"/>
      <c r="F3" s="240"/>
      <c r="G3" s="240"/>
      <c r="H3" s="241"/>
    </row>
    <row r="4" spans="1:8" s="4" customFormat="1" ht="66" thickBot="1">
      <c r="A4" s="7" t="s">
        <v>50</v>
      </c>
      <c r="B4" s="8" t="s">
        <v>51</v>
      </c>
      <c r="C4" s="9" t="s">
        <v>1</v>
      </c>
      <c r="D4" s="9" t="s">
        <v>52</v>
      </c>
      <c r="E4" s="9" t="s">
        <v>53</v>
      </c>
      <c r="F4" s="9" t="s">
        <v>54</v>
      </c>
      <c r="G4" s="9" t="s">
        <v>55</v>
      </c>
      <c r="H4" s="10" t="s">
        <v>3</v>
      </c>
    </row>
    <row r="5" spans="1:8" s="4" customFormat="1" ht="12.75">
      <c r="A5" s="11">
        <v>63</v>
      </c>
      <c r="B5" s="12"/>
      <c r="C5" s="13"/>
      <c r="D5" s="14"/>
      <c r="E5" s="15">
        <v>7625628</v>
      </c>
      <c r="F5" s="15"/>
      <c r="G5" s="16"/>
      <c r="H5" s="17"/>
    </row>
    <row r="6" spans="1:8" s="4" customFormat="1" ht="12.75">
      <c r="A6" s="18">
        <v>65</v>
      </c>
      <c r="B6" s="19"/>
      <c r="C6" s="20"/>
      <c r="D6" s="20">
        <v>101000</v>
      </c>
      <c r="E6" s="20"/>
      <c r="F6" s="20"/>
      <c r="G6" s="21"/>
      <c r="H6" s="22"/>
    </row>
    <row r="7" spans="1:8" s="4" customFormat="1" ht="12.75">
      <c r="A7" s="18">
        <v>66</v>
      </c>
      <c r="B7" s="19"/>
      <c r="C7" s="20">
        <v>15000</v>
      </c>
      <c r="D7" s="20"/>
      <c r="E7" s="20"/>
      <c r="F7" s="20">
        <v>9000</v>
      </c>
      <c r="G7" s="21"/>
      <c r="H7" s="22"/>
    </row>
    <row r="8" spans="1:8" s="4" customFormat="1" ht="12.75">
      <c r="A8" s="18">
        <v>67</v>
      </c>
      <c r="B8" s="19">
        <v>1259234</v>
      </c>
      <c r="C8" s="20"/>
      <c r="D8" s="20"/>
      <c r="E8" s="20"/>
      <c r="F8" s="20"/>
      <c r="G8" s="21"/>
      <c r="H8" s="22"/>
    </row>
    <row r="9" spans="1:8" s="4" customFormat="1" ht="12.75">
      <c r="A9" s="18">
        <v>68</v>
      </c>
      <c r="B9" s="19"/>
      <c r="C9" s="20"/>
      <c r="D9" s="20"/>
      <c r="E9" s="20"/>
      <c r="F9" s="20"/>
      <c r="G9" s="21"/>
      <c r="H9" s="22"/>
    </row>
    <row r="10" spans="1:8" s="4" customFormat="1" ht="13.5" thickBot="1">
      <c r="A10" s="18">
        <v>72</v>
      </c>
      <c r="B10" s="19"/>
      <c r="C10" s="20"/>
      <c r="D10" s="20"/>
      <c r="E10" s="20"/>
      <c r="F10" s="20"/>
      <c r="G10" s="21">
        <v>1200</v>
      </c>
      <c r="H10" s="22"/>
    </row>
    <row r="11" spans="1:8" s="4" customFormat="1" ht="30" customHeight="1" thickBot="1">
      <c r="A11" s="23" t="s">
        <v>56</v>
      </c>
      <c r="B11" s="24">
        <f aca="true" t="shared" si="0" ref="B11:H11">SUM(B5:B10)</f>
        <v>1259234</v>
      </c>
      <c r="C11" s="24">
        <f t="shared" si="0"/>
        <v>15000</v>
      </c>
      <c r="D11" s="24">
        <f t="shared" si="0"/>
        <v>101000</v>
      </c>
      <c r="E11" s="24">
        <f t="shared" si="0"/>
        <v>7625628</v>
      </c>
      <c r="F11" s="24">
        <f t="shared" si="0"/>
        <v>9000</v>
      </c>
      <c r="G11" s="24">
        <f t="shared" si="0"/>
        <v>1200</v>
      </c>
      <c r="H11" s="25">
        <f t="shared" si="0"/>
        <v>0</v>
      </c>
    </row>
    <row r="12" spans="1:8" s="4" customFormat="1" ht="28.5" customHeight="1" thickBot="1">
      <c r="A12" s="23" t="s">
        <v>67</v>
      </c>
      <c r="B12" s="235">
        <f>B11+C11+D11+E11+F11+G11+H11</f>
        <v>9011062</v>
      </c>
      <c r="C12" s="236"/>
      <c r="D12" s="236"/>
      <c r="E12" s="236"/>
      <c r="F12" s="236"/>
      <c r="G12" s="236"/>
      <c r="H12" s="237"/>
    </row>
    <row r="13" spans="1:8" s="4" customFormat="1" ht="28.5" customHeight="1">
      <c r="A13" s="58"/>
      <c r="B13" s="59"/>
      <c r="C13" s="59"/>
      <c r="D13" s="59"/>
      <c r="E13" s="59"/>
      <c r="F13" s="59"/>
      <c r="G13" s="59"/>
      <c r="H13" s="59"/>
    </row>
    <row r="14" spans="1:8" s="4" customFormat="1" ht="28.5" customHeight="1">
      <c r="A14" s="58"/>
      <c r="B14" s="59"/>
      <c r="C14" s="59"/>
      <c r="D14" s="59"/>
      <c r="E14" s="59"/>
      <c r="F14" s="59"/>
      <c r="G14" s="59"/>
      <c r="H14" s="59"/>
    </row>
    <row r="15" spans="1:8" s="4" customFormat="1" ht="28.5" customHeight="1">
      <c r="A15" s="58"/>
      <c r="B15" s="59"/>
      <c r="C15" s="59"/>
      <c r="D15" s="59"/>
      <c r="E15" s="59"/>
      <c r="F15" s="59"/>
      <c r="G15" s="59"/>
      <c r="H15" s="59"/>
    </row>
    <row r="16" spans="1:8" s="4" customFormat="1" ht="28.5" customHeight="1">
      <c r="A16" s="58"/>
      <c r="B16" s="59"/>
      <c r="C16" s="59"/>
      <c r="D16" s="59"/>
      <c r="E16" s="59"/>
      <c r="F16" s="59"/>
      <c r="G16" s="59"/>
      <c r="H16" s="59"/>
    </row>
    <row r="17" spans="1:8" s="4" customFormat="1" ht="28.5" customHeight="1">
      <c r="A17" s="58"/>
      <c r="B17" s="59"/>
      <c r="C17" s="59"/>
      <c r="D17" s="59"/>
      <c r="E17" s="59"/>
      <c r="F17" s="59"/>
      <c r="G17" s="59"/>
      <c r="H17" s="59"/>
    </row>
    <row r="18" spans="1:8" s="4" customFormat="1" ht="28.5" customHeight="1">
      <c r="A18" s="58"/>
      <c r="B18" s="59"/>
      <c r="C18" s="59"/>
      <c r="D18" s="59"/>
      <c r="E18" s="59"/>
      <c r="F18" s="59"/>
      <c r="G18" s="59"/>
      <c r="H18" s="59"/>
    </row>
    <row r="19" spans="1:8" s="4" customFormat="1" ht="28.5" customHeight="1">
      <c r="A19" s="58"/>
      <c r="B19" s="59"/>
      <c r="C19" s="59"/>
      <c r="D19" s="59"/>
      <c r="E19" s="59"/>
      <c r="F19" s="59"/>
      <c r="G19" s="59"/>
      <c r="H19" s="59"/>
    </row>
    <row r="20" spans="1:8" ht="13.5" thickBot="1">
      <c r="A20" s="26"/>
      <c r="B20" s="26"/>
      <c r="C20" s="26"/>
      <c r="D20" s="27"/>
      <c r="E20" s="28"/>
      <c r="H20" s="5"/>
    </row>
    <row r="21" spans="1:8" ht="24" customHeight="1" thickBot="1">
      <c r="A21" s="29" t="s">
        <v>49</v>
      </c>
      <c r="B21" s="239" t="s">
        <v>86</v>
      </c>
      <c r="C21" s="240"/>
      <c r="D21" s="240"/>
      <c r="E21" s="240"/>
      <c r="F21" s="240"/>
      <c r="G21" s="240"/>
      <c r="H21" s="241"/>
    </row>
    <row r="22" spans="1:8" ht="66" thickBot="1">
      <c r="A22" s="30" t="s">
        <v>50</v>
      </c>
      <c r="B22" s="8" t="s">
        <v>51</v>
      </c>
      <c r="C22" s="9" t="s">
        <v>1</v>
      </c>
      <c r="D22" s="9" t="s">
        <v>52</v>
      </c>
      <c r="E22" s="9" t="s">
        <v>53</v>
      </c>
      <c r="F22" s="9" t="s">
        <v>54</v>
      </c>
      <c r="G22" s="9" t="s">
        <v>55</v>
      </c>
      <c r="H22" s="10" t="s">
        <v>3</v>
      </c>
    </row>
    <row r="23" spans="1:8" ht="12.75">
      <c r="A23" s="11">
        <v>63</v>
      </c>
      <c r="B23" s="12"/>
      <c r="C23" s="13"/>
      <c r="D23" s="14"/>
      <c r="E23" s="15">
        <v>7625628</v>
      </c>
      <c r="F23" s="15"/>
      <c r="G23" s="16"/>
      <c r="H23" s="17"/>
    </row>
    <row r="24" spans="1:8" ht="12.75">
      <c r="A24" s="18">
        <v>65</v>
      </c>
      <c r="B24" s="19"/>
      <c r="C24" s="20"/>
      <c r="D24" s="20">
        <v>101000</v>
      </c>
      <c r="E24" s="20"/>
      <c r="F24" s="20"/>
      <c r="G24" s="21"/>
      <c r="H24" s="22"/>
    </row>
    <row r="25" spans="1:8" ht="12.75">
      <c r="A25" s="18">
        <v>66</v>
      </c>
      <c r="B25" s="19"/>
      <c r="C25" s="20">
        <v>15000</v>
      </c>
      <c r="D25" s="20"/>
      <c r="E25" s="20"/>
      <c r="F25" s="20">
        <v>9000</v>
      </c>
      <c r="G25" s="21"/>
      <c r="H25" s="22"/>
    </row>
    <row r="26" spans="1:8" ht="12.75">
      <c r="A26" s="18">
        <v>67</v>
      </c>
      <c r="B26" s="19">
        <v>1259234</v>
      </c>
      <c r="C26" s="20"/>
      <c r="D26" s="20"/>
      <c r="E26" s="20"/>
      <c r="F26" s="20"/>
      <c r="G26" s="21"/>
      <c r="H26" s="22"/>
    </row>
    <row r="27" spans="1:8" ht="12.75">
      <c r="A27" s="18">
        <v>68</v>
      </c>
      <c r="B27" s="19"/>
      <c r="C27" s="20"/>
      <c r="D27" s="20"/>
      <c r="E27" s="20"/>
      <c r="F27" s="20"/>
      <c r="G27" s="21"/>
      <c r="H27" s="22"/>
    </row>
    <row r="28" spans="1:8" ht="13.5" thickBot="1">
      <c r="A28" s="18">
        <v>72</v>
      </c>
      <c r="B28" s="19"/>
      <c r="C28" s="20"/>
      <c r="D28" s="20"/>
      <c r="E28" s="20"/>
      <c r="F28" s="20"/>
      <c r="G28" s="21">
        <v>1200</v>
      </c>
      <c r="H28" s="22"/>
    </row>
    <row r="29" spans="1:8" s="4" customFormat="1" ht="30" customHeight="1" thickBot="1">
      <c r="A29" s="23" t="s">
        <v>56</v>
      </c>
      <c r="B29" s="24">
        <f aca="true" t="shared" si="1" ref="B29:H29">SUM(B23:B28)</f>
        <v>1259234</v>
      </c>
      <c r="C29" s="24">
        <f t="shared" si="1"/>
        <v>15000</v>
      </c>
      <c r="D29" s="24">
        <f t="shared" si="1"/>
        <v>101000</v>
      </c>
      <c r="E29" s="24">
        <f t="shared" si="1"/>
        <v>7625628</v>
      </c>
      <c r="F29" s="24">
        <f t="shared" si="1"/>
        <v>9000</v>
      </c>
      <c r="G29" s="24">
        <f t="shared" si="1"/>
        <v>1200</v>
      </c>
      <c r="H29" s="25">
        <f t="shared" si="1"/>
        <v>0</v>
      </c>
    </row>
    <row r="30" spans="1:8" s="4" customFormat="1" ht="28.5" customHeight="1" thickBot="1">
      <c r="A30" s="23" t="s">
        <v>87</v>
      </c>
      <c r="B30" s="235">
        <f>B29+C29+D29+E29+F29+G29+H29</f>
        <v>9011062</v>
      </c>
      <c r="C30" s="236"/>
      <c r="D30" s="236"/>
      <c r="E30" s="236"/>
      <c r="F30" s="236"/>
      <c r="G30" s="236"/>
      <c r="H30" s="242"/>
    </row>
    <row r="31" spans="4:5" ht="13.5" thickBot="1">
      <c r="D31" s="32"/>
      <c r="E31" s="33"/>
    </row>
    <row r="32" spans="1:8" ht="27" thickBot="1">
      <c r="A32" s="29" t="s">
        <v>49</v>
      </c>
      <c r="B32" s="239" t="s">
        <v>92</v>
      </c>
      <c r="C32" s="240"/>
      <c r="D32" s="240"/>
      <c r="E32" s="240"/>
      <c r="F32" s="240"/>
      <c r="G32" s="240"/>
      <c r="H32" s="241"/>
    </row>
    <row r="33" spans="1:8" ht="66" thickBot="1">
      <c r="A33" s="30" t="s">
        <v>50</v>
      </c>
      <c r="B33" s="8" t="s">
        <v>51</v>
      </c>
      <c r="C33" s="9" t="s">
        <v>1</v>
      </c>
      <c r="D33" s="9" t="s">
        <v>52</v>
      </c>
      <c r="E33" s="9" t="s">
        <v>53</v>
      </c>
      <c r="F33" s="9" t="s">
        <v>54</v>
      </c>
      <c r="G33" s="9" t="s">
        <v>55</v>
      </c>
      <c r="H33" s="10" t="s">
        <v>3</v>
      </c>
    </row>
    <row r="34" spans="1:8" ht="12.75">
      <c r="A34" s="11">
        <v>63</v>
      </c>
      <c r="B34" s="12"/>
      <c r="C34" s="13"/>
      <c r="D34" s="14"/>
      <c r="E34" s="15">
        <v>7625628</v>
      </c>
      <c r="F34" s="15"/>
      <c r="G34" s="16"/>
      <c r="H34" s="17"/>
    </row>
    <row r="35" spans="1:8" ht="12.75">
      <c r="A35" s="18">
        <v>65</v>
      </c>
      <c r="B35" s="19"/>
      <c r="C35" s="20"/>
      <c r="D35" s="20">
        <v>101000</v>
      </c>
      <c r="E35" s="20"/>
      <c r="F35" s="20"/>
      <c r="G35" s="21"/>
      <c r="H35" s="22"/>
    </row>
    <row r="36" spans="1:8" ht="12.75">
      <c r="A36" s="18">
        <v>66</v>
      </c>
      <c r="B36" s="19"/>
      <c r="C36" s="20">
        <v>15000</v>
      </c>
      <c r="D36" s="20"/>
      <c r="E36" s="20"/>
      <c r="F36" s="20">
        <v>9000</v>
      </c>
      <c r="G36" s="21"/>
      <c r="H36" s="22"/>
    </row>
    <row r="37" spans="1:8" ht="12.75">
      <c r="A37" s="18">
        <v>67</v>
      </c>
      <c r="B37" s="19">
        <v>1259234</v>
      </c>
      <c r="C37" s="20"/>
      <c r="D37" s="20"/>
      <c r="E37" s="20"/>
      <c r="F37" s="20"/>
      <c r="G37" s="21"/>
      <c r="H37" s="22"/>
    </row>
    <row r="38" spans="1:8" ht="12.75">
      <c r="A38" s="18">
        <v>68</v>
      </c>
      <c r="B38" s="19"/>
      <c r="C38" s="20"/>
      <c r="D38" s="20"/>
      <c r="E38" s="20"/>
      <c r="F38" s="20"/>
      <c r="G38" s="21"/>
      <c r="H38" s="22"/>
    </row>
    <row r="39" spans="1:8" ht="13.5" customHeight="1" thickBot="1">
      <c r="A39" s="18">
        <v>72</v>
      </c>
      <c r="B39" s="19"/>
      <c r="C39" s="20"/>
      <c r="D39" s="20"/>
      <c r="E39" s="20"/>
      <c r="F39" s="20"/>
      <c r="G39" s="21">
        <v>1200</v>
      </c>
      <c r="H39" s="22"/>
    </row>
    <row r="40" spans="1:8" s="4" customFormat="1" ht="30" customHeight="1" thickBot="1">
      <c r="A40" s="23" t="s">
        <v>56</v>
      </c>
      <c r="B40" s="24">
        <f aca="true" t="shared" si="2" ref="B40:H40">SUM(B34:B39)</f>
        <v>1259234</v>
      </c>
      <c r="C40" s="24">
        <f t="shared" si="2"/>
        <v>15000</v>
      </c>
      <c r="D40" s="24">
        <f t="shared" si="2"/>
        <v>101000</v>
      </c>
      <c r="E40" s="24">
        <f t="shared" si="2"/>
        <v>7625628</v>
      </c>
      <c r="F40" s="24">
        <f t="shared" si="2"/>
        <v>9000</v>
      </c>
      <c r="G40" s="24">
        <f t="shared" si="2"/>
        <v>1200</v>
      </c>
      <c r="H40" s="25">
        <f t="shared" si="2"/>
        <v>0</v>
      </c>
    </row>
    <row r="41" spans="1:8" s="4" customFormat="1" ht="28.5" customHeight="1" thickBot="1">
      <c r="A41" s="23" t="s">
        <v>100</v>
      </c>
      <c r="B41" s="235">
        <f>B40+C40+D40+E40+F40+G40+H40</f>
        <v>9011062</v>
      </c>
      <c r="C41" s="236"/>
      <c r="D41" s="236"/>
      <c r="E41" s="236"/>
      <c r="F41" s="236"/>
      <c r="G41" s="236"/>
      <c r="H41" s="237"/>
    </row>
    <row r="42" spans="3:5" ht="13.5" customHeight="1">
      <c r="C42" s="34"/>
      <c r="D42" s="32"/>
      <c r="E42" s="35"/>
    </row>
    <row r="43" spans="3:5" ht="13.5" customHeight="1">
      <c r="C43" s="34"/>
      <c r="D43" s="36"/>
      <c r="E43" s="37"/>
    </row>
    <row r="44" spans="4:5" ht="13.5" customHeight="1">
      <c r="D44" s="38"/>
      <c r="E44" s="39"/>
    </row>
    <row r="45" spans="4:5" ht="13.5" customHeight="1">
      <c r="D45" s="40"/>
      <c r="E45" s="41"/>
    </row>
    <row r="46" spans="4:5" ht="13.5" customHeight="1">
      <c r="D46" s="32"/>
      <c r="E46" s="33"/>
    </row>
    <row r="47" spans="3:5" ht="28.5" customHeight="1">
      <c r="C47" s="34"/>
      <c r="D47" s="32"/>
      <c r="E47" s="42"/>
    </row>
    <row r="48" spans="3:5" ht="13.5" customHeight="1">
      <c r="C48" s="34"/>
      <c r="D48" s="32"/>
      <c r="E48" s="37"/>
    </row>
    <row r="49" spans="4:5" ht="13.5" customHeight="1">
      <c r="D49" s="32"/>
      <c r="E49" s="33"/>
    </row>
    <row r="50" spans="4:5" ht="13.5" customHeight="1">
      <c r="D50" s="32"/>
      <c r="E50" s="41"/>
    </row>
    <row r="51" spans="4:5" ht="13.5" customHeight="1">
      <c r="D51" s="32"/>
      <c r="E51" s="33"/>
    </row>
    <row r="52" spans="4:5" ht="22.5" customHeight="1">
      <c r="D52" s="32"/>
      <c r="E52" s="43"/>
    </row>
    <row r="53" spans="4:5" ht="13.5" customHeight="1">
      <c r="D53" s="38"/>
      <c r="E53" s="39"/>
    </row>
    <row r="54" spans="2:5" ht="13.5" customHeight="1">
      <c r="B54" s="34"/>
      <c r="D54" s="38"/>
      <c r="E54" s="44"/>
    </row>
    <row r="55" spans="3:5" ht="13.5" customHeight="1">
      <c r="C55" s="34"/>
      <c r="D55" s="38"/>
      <c r="E55" s="45"/>
    </row>
    <row r="56" spans="3:5" ht="13.5" customHeight="1">
      <c r="C56" s="34"/>
      <c r="D56" s="40"/>
      <c r="E56" s="37"/>
    </row>
    <row r="57" spans="4:5" ht="13.5" customHeight="1">
      <c r="D57" s="32"/>
      <c r="E57" s="33"/>
    </row>
    <row r="58" spans="2:5" ht="13.5" customHeight="1">
      <c r="B58" s="34"/>
      <c r="D58" s="32"/>
      <c r="E58" s="35"/>
    </row>
    <row r="59" spans="3:5" ht="13.5" customHeight="1">
      <c r="C59" s="34"/>
      <c r="D59" s="32"/>
      <c r="E59" s="44"/>
    </row>
    <row r="60" spans="3:5" ht="13.5" customHeight="1">
      <c r="C60" s="34"/>
      <c r="D60" s="40"/>
      <c r="E60" s="37"/>
    </row>
    <row r="61" spans="4:5" ht="13.5" customHeight="1">
      <c r="D61" s="38"/>
      <c r="E61" s="33"/>
    </row>
    <row r="62" spans="3:5" ht="13.5" customHeight="1">
      <c r="C62" s="34"/>
      <c r="D62" s="38"/>
      <c r="E62" s="44"/>
    </row>
    <row r="63" spans="4:5" ht="22.5" customHeight="1">
      <c r="D63" s="40"/>
      <c r="E63" s="43"/>
    </row>
    <row r="64" spans="4:5" ht="13.5" customHeight="1">
      <c r="D64" s="32"/>
      <c r="E64" s="33"/>
    </row>
    <row r="65" spans="4:5" ht="13.5" customHeight="1">
      <c r="D65" s="40"/>
      <c r="E65" s="37"/>
    </row>
    <row r="66" spans="4:5" ht="13.5" customHeight="1">
      <c r="D66" s="32"/>
      <c r="E66" s="33"/>
    </row>
    <row r="67" spans="4:5" ht="13.5" customHeight="1">
      <c r="D67" s="32"/>
      <c r="E67" s="33"/>
    </row>
    <row r="68" spans="1:5" ht="13.5" customHeight="1">
      <c r="A68" s="34"/>
      <c r="D68" s="46"/>
      <c r="E68" s="44"/>
    </row>
    <row r="69" spans="2:5" ht="13.5" customHeight="1">
      <c r="B69" s="34"/>
      <c r="C69" s="34"/>
      <c r="D69" s="47"/>
      <c r="E69" s="44"/>
    </row>
    <row r="70" spans="2:5" ht="13.5" customHeight="1">
      <c r="B70" s="34"/>
      <c r="C70" s="34"/>
      <c r="D70" s="47"/>
      <c r="E70" s="35"/>
    </row>
    <row r="71" spans="2:5" ht="13.5" customHeight="1">
      <c r="B71" s="34"/>
      <c r="C71" s="34"/>
      <c r="D71" s="40"/>
      <c r="E71" s="41"/>
    </row>
    <row r="72" spans="4:5" ht="12.75">
      <c r="D72" s="32"/>
      <c r="E72" s="33"/>
    </row>
    <row r="73" spans="2:5" ht="12.75">
      <c r="B73" s="34"/>
      <c r="D73" s="32"/>
      <c r="E73" s="44"/>
    </row>
    <row r="74" spans="3:5" ht="12.75">
      <c r="C74" s="34"/>
      <c r="D74" s="32"/>
      <c r="E74" s="35"/>
    </row>
    <row r="75" spans="3:5" ht="12.75">
      <c r="C75" s="34"/>
      <c r="D75" s="40"/>
      <c r="E75" s="37"/>
    </row>
    <row r="76" spans="4:5" ht="12.75">
      <c r="D76" s="32"/>
      <c r="E76" s="33"/>
    </row>
    <row r="77" spans="4:5" ht="12.75">
      <c r="D77" s="32"/>
      <c r="E77" s="33"/>
    </row>
    <row r="78" spans="4:5" ht="12.75">
      <c r="D78" s="48"/>
      <c r="E78" s="49"/>
    </row>
    <row r="79" spans="4:5" ht="12.75">
      <c r="D79" s="32"/>
      <c r="E79" s="33"/>
    </row>
    <row r="80" spans="4:5" ht="12.75">
      <c r="D80" s="32"/>
      <c r="E80" s="33"/>
    </row>
    <row r="81" spans="4:5" ht="12.75">
      <c r="D81" s="40"/>
      <c r="E81" s="37"/>
    </row>
    <row r="82" spans="4:5" ht="12.75">
      <c r="D82" s="32"/>
      <c r="E82" s="33"/>
    </row>
    <row r="83" spans="3:5" ht="12.75">
      <c r="C83" s="34"/>
      <c r="D83" s="32"/>
      <c r="E83" s="35"/>
    </row>
    <row r="84" spans="4:5" ht="12.75">
      <c r="D84" s="38"/>
      <c r="E84" s="37"/>
    </row>
    <row r="85" spans="4:5" ht="12.75">
      <c r="D85" s="38"/>
      <c r="E85" s="49"/>
    </row>
    <row r="86" spans="3:5" ht="12.75">
      <c r="C86" s="34"/>
      <c r="D86" s="38"/>
      <c r="E86" s="52"/>
    </row>
    <row r="87" spans="3:5" ht="12.75">
      <c r="C87" s="34"/>
      <c r="D87" s="40"/>
      <c r="E87" s="41"/>
    </row>
    <row r="88" spans="4:5" ht="12.75">
      <c r="D88" s="32"/>
      <c r="E88" s="33"/>
    </row>
    <row r="89" spans="4:5" ht="12.75">
      <c r="D89" s="50"/>
      <c r="E89" s="53"/>
    </row>
    <row r="90" spans="4:5" ht="11.25" customHeight="1">
      <c r="D90" s="48"/>
      <c r="E90" s="49"/>
    </row>
    <row r="91" spans="2:5" ht="24" customHeight="1">
      <c r="B91" s="34"/>
      <c r="D91" s="48"/>
      <c r="E91" s="54"/>
    </row>
    <row r="92" spans="3:5" ht="15" customHeight="1">
      <c r="C92" s="34"/>
      <c r="D92" s="48"/>
      <c r="E92" s="54"/>
    </row>
    <row r="93" spans="4:5" ht="11.25" customHeight="1">
      <c r="D93" s="50"/>
      <c r="E93" s="51"/>
    </row>
    <row r="94" spans="4:5" ht="12.75">
      <c r="D94" s="48"/>
      <c r="E94" s="49"/>
    </row>
    <row r="95" spans="2:5" ht="13.5" customHeight="1">
      <c r="B95" s="34"/>
      <c r="D95" s="48"/>
      <c r="E95" s="55"/>
    </row>
    <row r="96" spans="3:5" ht="12.75" customHeight="1">
      <c r="C96" s="34"/>
      <c r="D96" s="48"/>
      <c r="E96" s="35"/>
    </row>
    <row r="97" spans="3:5" ht="12.75" customHeight="1">
      <c r="C97" s="34"/>
      <c r="D97" s="40"/>
      <c r="E97" s="41"/>
    </row>
    <row r="98" spans="4:5" ht="12.75">
      <c r="D98" s="32"/>
      <c r="E98" s="33"/>
    </row>
    <row r="99" spans="3:5" ht="12.75">
      <c r="C99" s="34"/>
      <c r="D99" s="32"/>
      <c r="E99" s="52"/>
    </row>
    <row r="100" spans="4:5" ht="12.75">
      <c r="D100" s="50"/>
      <c r="E100" s="51"/>
    </row>
    <row r="101" spans="4:5" ht="12.75">
      <c r="D101" s="48"/>
      <c r="E101" s="49"/>
    </row>
    <row r="102" spans="4:5" ht="12.75">
      <c r="D102" s="32"/>
      <c r="E102" s="33"/>
    </row>
    <row r="103" spans="1:5" ht="19.5" customHeight="1">
      <c r="A103" s="56"/>
      <c r="B103" s="26"/>
      <c r="C103" s="26"/>
      <c r="D103" s="26"/>
      <c r="E103" s="44"/>
    </row>
    <row r="104" spans="1:5" ht="15" customHeight="1">
      <c r="A104" s="34"/>
      <c r="D104" s="46"/>
      <c r="E104" s="44"/>
    </row>
    <row r="105" spans="1:5" ht="12.75">
      <c r="A105" s="34"/>
      <c r="B105" s="34"/>
      <c r="D105" s="46"/>
      <c r="E105" s="35"/>
    </row>
    <row r="106" spans="3:5" ht="12.75">
      <c r="C106" s="34"/>
      <c r="D106" s="32"/>
      <c r="E106" s="44"/>
    </row>
    <row r="107" spans="4:5" ht="12.75">
      <c r="D107" s="36"/>
      <c r="E107" s="37"/>
    </row>
    <row r="108" spans="2:5" ht="12.75">
      <c r="B108" s="34"/>
      <c r="D108" s="32"/>
      <c r="E108" s="35"/>
    </row>
    <row r="109" spans="3:5" ht="12.75">
      <c r="C109" s="34"/>
      <c r="D109" s="32"/>
      <c r="E109" s="35"/>
    </row>
    <row r="110" spans="4:5" ht="12.75">
      <c r="D110" s="40"/>
      <c r="E110" s="41"/>
    </row>
    <row r="111" spans="3:5" ht="22.5" customHeight="1">
      <c r="C111" s="34"/>
      <c r="D111" s="32"/>
      <c r="E111" s="42"/>
    </row>
    <row r="112" spans="4:5" ht="12.75">
      <c r="D112" s="32"/>
      <c r="E112" s="41"/>
    </row>
    <row r="113" spans="2:5" ht="12.75">
      <c r="B113" s="34"/>
      <c r="D113" s="38"/>
      <c r="E113" s="44"/>
    </row>
    <row r="114" spans="3:5" ht="12.75">
      <c r="C114" s="34"/>
      <c r="D114" s="38"/>
      <c r="E114" s="45"/>
    </row>
    <row r="115" spans="4:5" ht="12.75">
      <c r="D115" s="40"/>
      <c r="E115" s="37"/>
    </row>
    <row r="116" spans="1:5" ht="13.5" customHeight="1">
      <c r="A116" s="34"/>
      <c r="D116" s="46"/>
      <c r="E116" s="44"/>
    </row>
    <row r="117" spans="2:5" ht="13.5" customHeight="1">
      <c r="B117" s="34"/>
      <c r="D117" s="32"/>
      <c r="E117" s="44"/>
    </row>
    <row r="118" spans="3:5" ht="13.5" customHeight="1">
      <c r="C118" s="34"/>
      <c r="D118" s="32"/>
      <c r="E118" s="35"/>
    </row>
    <row r="119" spans="3:5" ht="12.75">
      <c r="C119" s="34"/>
      <c r="D119" s="40"/>
      <c r="E119" s="37"/>
    </row>
    <row r="120" spans="4:5" ht="22.5" customHeight="1">
      <c r="D120" s="40"/>
      <c r="E120" s="43"/>
    </row>
  </sheetData>
  <sheetProtection/>
  <mergeCells count="7">
    <mergeCell ref="B41:H41"/>
    <mergeCell ref="A1:H1"/>
    <mergeCell ref="B3:H3"/>
    <mergeCell ref="B12:H12"/>
    <mergeCell ref="B21:H21"/>
    <mergeCell ref="B30:H30"/>
    <mergeCell ref="B32:H32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MM</cp:lastModifiedBy>
  <cp:lastPrinted>2019-10-14T05:32:07Z</cp:lastPrinted>
  <dcterms:created xsi:type="dcterms:W3CDTF">2005-08-25T08:00:13Z</dcterms:created>
  <dcterms:modified xsi:type="dcterms:W3CDTF">2019-12-18T22:43:32Z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-1053028337</vt:i4>
  </property>
  <property fmtid="{D5CDD505-2E9C-101B-9397-08002B2CF9AE}" pid="3" name="_EmailSubject">
    <vt:lpwstr>PRIJEDLOG: DOPIS, I OBRASCE</vt:lpwstr>
  </property>
  <property fmtid="{D5CDD505-2E9C-101B-9397-08002B2CF9AE}" pid="4" name="_AuthorEmail">
    <vt:lpwstr>ivana.jakir@mfin.hr</vt:lpwstr>
  </property>
  <property fmtid="{D5CDD505-2E9C-101B-9397-08002B2CF9AE}" pid="5" name="_AuthorEmailDisplayName">
    <vt:lpwstr>Ivana Jakir</vt:lpwstr>
  </property>
  <property fmtid="{D5CDD505-2E9C-101B-9397-08002B2CF9AE}" pid="6" name="_ReviewingToolsShownOnce">
    <vt:lpwstr/>
  </property>
</Properties>
</file>